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8fmhikk\d\SCS\OSM Schiedsrichter\Turnierlisten STV 2021\"/>
    </mc:Choice>
  </mc:AlternateContent>
  <xr:revisionPtr revIDLastSave="0" documentId="13_ncr:1_{4358BAE2-AED6-4A0A-AF31-083E530F10F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6er Gr1" sheetId="1" r:id="rId1"/>
    <sheet name="5er Gr2" sheetId="2" r:id="rId2"/>
    <sheet name="Rangliste Final" sheetId="3" r:id="rId3"/>
  </sheets>
  <definedNames>
    <definedName name="_xlnm.Print_Area" localSheetId="1">'5er Gr2'!$A$1:$AH$26</definedName>
    <definedName name="_xlnm.Print_Area" localSheetId="0">'6er Gr1'!$A$1:$AH$47</definedName>
    <definedName name="_xlnm.Print_Area" localSheetId="2">'Rangliste Final'!$A$1:$G$24</definedName>
    <definedName name="solver_cvg" localSheetId="1" hidden="1">0.001</definedName>
    <definedName name="solver_cvg" localSheetId="0" hidden="1">0.001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'5er Gr2'!$AF$8</definedName>
    <definedName name="solver_opt" localSheetId="0" hidden="1">'6er Gr1'!$AF$6</definedName>
    <definedName name="solver_pre" localSheetId="1" hidden="1">0.000001</definedName>
    <definedName name="solver_pre" localSheetId="0" hidden="1">0.000001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7" i="2" l="1"/>
  <c r="AF17" i="2"/>
  <c r="AE17" i="2"/>
  <c r="AH17" i="2" s="1"/>
  <c r="AG16" i="2"/>
  <c r="AF16" i="2"/>
  <c r="AE16" i="2"/>
  <c r="AG15" i="2"/>
  <c r="AF15" i="2"/>
  <c r="AE15" i="2"/>
  <c r="AH15" i="2" s="1"/>
  <c r="AG14" i="2"/>
  <c r="AF14" i="2"/>
  <c r="AE14" i="2"/>
  <c r="AH14" i="2" s="1"/>
  <c r="AH13" i="2"/>
  <c r="AG13" i="2"/>
  <c r="AF13" i="2"/>
  <c r="AE13" i="2"/>
  <c r="AG12" i="2"/>
  <c r="AF12" i="2"/>
  <c r="AE12" i="2"/>
  <c r="AH12" i="2" s="1"/>
  <c r="AG11" i="2"/>
  <c r="AF11" i="2"/>
  <c r="AE11" i="2"/>
  <c r="AG10" i="2"/>
  <c r="AF10" i="2"/>
  <c r="AE10" i="2"/>
  <c r="AH10" i="2" s="1"/>
  <c r="AG9" i="2"/>
  <c r="AF9" i="2"/>
  <c r="AE9" i="2"/>
  <c r="AH9" i="2" s="1"/>
  <c r="A17" i="2"/>
  <c r="AJ17" i="2" s="1"/>
  <c r="A16" i="2"/>
  <c r="A15" i="2"/>
  <c r="AJ15" i="2" s="1"/>
  <c r="A14" i="2"/>
  <c r="AJ14" i="2" s="1"/>
  <c r="A13" i="2"/>
  <c r="AJ13" i="2" s="1"/>
  <c r="A12" i="2"/>
  <c r="AJ12" i="2" s="1"/>
  <c r="A11" i="2"/>
  <c r="AJ11" i="2" s="1"/>
  <c r="A10" i="2"/>
  <c r="AJ10" i="2" s="1"/>
  <c r="A9" i="2"/>
  <c r="AJ9" i="2" s="1"/>
  <c r="AG8" i="2"/>
  <c r="AF8" i="2"/>
  <c r="AE8" i="2"/>
  <c r="AH8" i="2" s="1"/>
  <c r="A8" i="2"/>
  <c r="AJ8" i="2" s="1"/>
  <c r="A20" i="1"/>
  <c r="AJ20" i="1" s="1"/>
  <c r="A19" i="1"/>
  <c r="AJ19" i="1" s="1"/>
  <c r="A18" i="1"/>
  <c r="AJ18" i="1" s="1"/>
  <c r="A17" i="1"/>
  <c r="AJ17" i="1" s="1"/>
  <c r="A16" i="1"/>
  <c r="A15" i="1"/>
  <c r="AJ15" i="1" s="1"/>
  <c r="A14" i="1"/>
  <c r="AJ14" i="1" s="1"/>
  <c r="A13" i="1"/>
  <c r="AJ13" i="1" s="1"/>
  <c r="A12" i="1"/>
  <c r="AJ12" i="1" s="1"/>
  <c r="A11" i="1"/>
  <c r="AJ11" i="1" s="1"/>
  <c r="A10" i="1"/>
  <c r="AJ10" i="1" s="1"/>
  <c r="A9" i="1"/>
  <c r="AJ9" i="1" s="1"/>
  <c r="A8" i="1"/>
  <c r="AJ8" i="1" s="1"/>
  <c r="A7" i="1"/>
  <c r="AJ7" i="1" s="1"/>
  <c r="AG20" i="1"/>
  <c r="AF20" i="1"/>
  <c r="AE20" i="1"/>
  <c r="AG19" i="1"/>
  <c r="AF19" i="1"/>
  <c r="AE19" i="1"/>
  <c r="AH19" i="1" s="1"/>
  <c r="AG18" i="1"/>
  <c r="AF18" i="1"/>
  <c r="AE18" i="1"/>
  <c r="AG17" i="1"/>
  <c r="AF17" i="1"/>
  <c r="AE17" i="1"/>
  <c r="AH17" i="1" s="1"/>
  <c r="AG16" i="1"/>
  <c r="AF16" i="1"/>
  <c r="AE16" i="1"/>
  <c r="AG15" i="1"/>
  <c r="AF15" i="1"/>
  <c r="AE15" i="1"/>
  <c r="AG14" i="1"/>
  <c r="AF14" i="1"/>
  <c r="AE14" i="1"/>
  <c r="AG13" i="1"/>
  <c r="AF13" i="1"/>
  <c r="AE13" i="1"/>
  <c r="AH13" i="1" s="1"/>
  <c r="AG12" i="1"/>
  <c r="AF12" i="1"/>
  <c r="AE12" i="1"/>
  <c r="AG11" i="1"/>
  <c r="AF11" i="1"/>
  <c r="AE11" i="1"/>
  <c r="AH11" i="1" s="1"/>
  <c r="AG10" i="1"/>
  <c r="AF10" i="1"/>
  <c r="AE10" i="1"/>
  <c r="AG9" i="1"/>
  <c r="AF9" i="1"/>
  <c r="AE9" i="1"/>
  <c r="AH9" i="1" s="1"/>
  <c r="AG8" i="1"/>
  <c r="AF8" i="1"/>
  <c r="AE8" i="1"/>
  <c r="AG7" i="1"/>
  <c r="AF7" i="1"/>
  <c r="AE7" i="1"/>
  <c r="AH7" i="1" s="1"/>
  <c r="AG6" i="1"/>
  <c r="AF6" i="1"/>
  <c r="AE6" i="1"/>
  <c r="AH16" i="2" l="1"/>
  <c r="AJ16" i="2" s="1"/>
  <c r="AH11" i="2"/>
  <c r="AH8" i="1"/>
  <c r="AH10" i="1"/>
  <c r="AH12" i="1"/>
  <c r="AH14" i="1"/>
  <c r="AH16" i="1"/>
  <c r="AJ16" i="1" s="1"/>
  <c r="AH18" i="1"/>
  <c r="AH20" i="1"/>
  <c r="AH15" i="1"/>
  <c r="AH6" i="1"/>
  <c r="A6" i="1" l="1"/>
  <c r="AJ6" i="1" s="1"/>
  <c r="AO37" i="1" l="1"/>
  <c r="C23" i="3" s="1"/>
  <c r="AO39" i="1"/>
  <c r="C21" i="3" s="1"/>
  <c r="AO38" i="1"/>
  <c r="C22" i="3" s="1"/>
  <c r="AO40" i="1"/>
  <c r="C20" i="3" s="1"/>
  <c r="AO41" i="1"/>
  <c r="C19" i="3" s="1"/>
  <c r="AO42" i="1"/>
  <c r="C18" i="3" s="1"/>
  <c r="AO43" i="1"/>
  <c r="C17" i="3" s="1"/>
  <c r="AO44" i="1"/>
  <c r="C16" i="3" s="1"/>
  <c r="AO45" i="1"/>
  <c r="C15" i="3" s="1"/>
  <c r="AD41" i="1" l="1"/>
  <c r="AD39" i="1"/>
  <c r="AD37" i="1"/>
  <c r="E34" i="1"/>
  <c r="AD33" i="1"/>
  <c r="O17" i="2" l="1"/>
  <c r="O16" i="2"/>
  <c r="O15" i="2"/>
  <c r="O14" i="2"/>
  <c r="O13" i="2"/>
  <c r="O12" i="2"/>
  <c r="O11" i="2"/>
  <c r="O10" i="2"/>
  <c r="O9" i="2"/>
  <c r="O8" i="2"/>
  <c r="U24" i="2"/>
  <c r="R17" i="2"/>
  <c r="F17" i="2"/>
  <c r="Y22" i="2"/>
  <c r="W25" i="2"/>
  <c r="R16" i="2"/>
  <c r="F16" i="2"/>
  <c r="AA23" i="2"/>
  <c r="Y21" i="2"/>
  <c r="R15" i="2"/>
  <c r="F15" i="2"/>
  <c r="S24" i="2"/>
  <c r="R14" i="2"/>
  <c r="F14" i="2"/>
  <c r="S23" i="2"/>
  <c r="R13" i="2"/>
  <c r="F13" i="2"/>
  <c r="W21" i="2"/>
  <c r="Y25" i="2"/>
  <c r="R12" i="2"/>
  <c r="F12" i="2"/>
  <c r="AA24" i="2"/>
  <c r="U23" i="2"/>
  <c r="R11" i="2"/>
  <c r="F11" i="2"/>
  <c r="W22" i="2"/>
  <c r="AA21" i="2"/>
  <c r="R10" i="2"/>
  <c r="F10" i="2"/>
  <c r="AC25" i="2"/>
  <c r="R9" i="2"/>
  <c r="F9" i="2"/>
  <c r="AC23" i="2"/>
  <c r="R8" i="2"/>
  <c r="F8" i="2"/>
  <c r="Y23" i="2" l="1"/>
  <c r="AC21" i="2"/>
  <c r="U21" i="2"/>
  <c r="AA22" i="2"/>
  <c r="AC24" i="2"/>
  <c r="W24" i="2"/>
  <c r="S22" i="2"/>
  <c r="AC22" i="2" s="1"/>
  <c r="U25" i="2"/>
  <c r="S25" i="2"/>
  <c r="AJ35" i="1" l="1"/>
  <c r="AJ42" i="1"/>
  <c r="AJ45" i="1"/>
  <c r="R41" i="1"/>
  <c r="R39" i="1"/>
  <c r="R37" i="1"/>
  <c r="E41" i="1"/>
  <c r="E39" i="1"/>
  <c r="E37" i="1"/>
  <c r="F41" i="1"/>
  <c r="F39" i="1"/>
  <c r="F37" i="1"/>
  <c r="AD34" i="1"/>
  <c r="AG41" i="1"/>
  <c r="AF41" i="1"/>
  <c r="AE41" i="1"/>
  <c r="AH41" i="1" s="1"/>
  <c r="A41" i="1"/>
  <c r="AJ41" i="1" s="1"/>
  <c r="AG39" i="1"/>
  <c r="AF39" i="1"/>
  <c r="AE39" i="1"/>
  <c r="AH39" i="1" s="1"/>
  <c r="A39" i="1"/>
  <c r="AJ39" i="1" s="1"/>
  <c r="AG37" i="1"/>
  <c r="AF37" i="1"/>
  <c r="AE37" i="1"/>
  <c r="AH37" i="1" s="1"/>
  <c r="A37" i="1"/>
  <c r="AJ37" i="1" s="1"/>
  <c r="R34" i="1"/>
  <c r="F34" i="1"/>
  <c r="R33" i="1"/>
  <c r="AG33" i="1" l="1"/>
  <c r="AF33" i="1"/>
  <c r="AE33" i="1"/>
  <c r="A33" i="1"/>
  <c r="E44" i="1" s="1"/>
  <c r="AI36" i="2"/>
  <c r="AI35" i="2"/>
  <c r="AI33" i="2"/>
  <c r="AI32" i="2"/>
  <c r="AI30" i="2"/>
  <c r="AI29" i="2"/>
  <c r="AI28" i="2"/>
  <c r="AH33" i="1" l="1"/>
  <c r="AJ33" i="1" s="1"/>
  <c r="F44" i="1"/>
  <c r="AI60" i="1"/>
  <c r="AI59" i="1"/>
  <c r="AI57" i="1"/>
  <c r="AI56" i="1"/>
  <c r="AI54" i="1"/>
  <c r="AI53" i="1"/>
  <c r="AI52" i="1"/>
  <c r="F6" i="1" l="1"/>
  <c r="R6" i="1"/>
  <c r="Q25" i="1"/>
  <c r="F7" i="1"/>
  <c r="R7" i="1"/>
  <c r="F8" i="1"/>
  <c r="R8" i="1"/>
  <c r="F9" i="1"/>
  <c r="R9" i="1"/>
  <c r="S27" i="1"/>
  <c r="F10" i="1"/>
  <c r="R10" i="1"/>
  <c r="F11" i="1"/>
  <c r="R11" i="1"/>
  <c r="U28" i="1"/>
  <c r="F12" i="1"/>
  <c r="R12" i="1"/>
  <c r="F13" i="1"/>
  <c r="R13" i="1"/>
  <c r="S28" i="1"/>
  <c r="F14" i="1"/>
  <c r="R14" i="1"/>
  <c r="F15" i="1"/>
  <c r="R15" i="1"/>
  <c r="W28" i="1"/>
  <c r="F16" i="1"/>
  <c r="R16" i="1"/>
  <c r="F17" i="1"/>
  <c r="R17" i="1"/>
  <c r="S29" i="1"/>
  <c r="F18" i="1"/>
  <c r="R18" i="1"/>
  <c r="AA27" i="1"/>
  <c r="F19" i="1"/>
  <c r="R19" i="1"/>
  <c r="W29" i="1"/>
  <c r="F20" i="1"/>
  <c r="R20" i="1"/>
  <c r="S26" i="1"/>
  <c r="Y25" i="1"/>
  <c r="AA25" i="1"/>
  <c r="Y27" i="1"/>
  <c r="E33" i="1"/>
  <c r="E47" i="1" s="1"/>
  <c r="F33" i="1"/>
  <c r="F47" i="1" s="1"/>
  <c r="A34" i="1"/>
  <c r="AE34" i="1"/>
  <c r="AF34" i="1"/>
  <c r="AG34" i="1"/>
  <c r="A44" i="1"/>
  <c r="AE44" i="1"/>
  <c r="AF44" i="1"/>
  <c r="AG44" i="1"/>
  <c r="A47" i="1"/>
  <c r="AE47" i="1"/>
  <c r="AF47" i="1"/>
  <c r="AG47" i="1"/>
  <c r="Q28" i="1" l="1"/>
  <c r="Q26" i="1"/>
  <c r="U29" i="1"/>
  <c r="Q27" i="1"/>
  <c r="Q29" i="1"/>
  <c r="Y26" i="1"/>
  <c r="AH44" i="1"/>
  <c r="AJ44" i="1" s="1"/>
  <c r="AD44" i="1"/>
  <c r="U25" i="1"/>
  <c r="AH47" i="1"/>
  <c r="AJ47" i="1" s="1"/>
  <c r="AH34" i="1"/>
  <c r="AJ34" i="1" s="1"/>
  <c r="Y29" i="1"/>
  <c r="AD47" i="1"/>
  <c r="R47" i="1"/>
  <c r="W26" i="1"/>
  <c r="W25" i="1"/>
  <c r="W24" i="1"/>
  <c r="U24" i="1"/>
  <c r="AA28" i="1"/>
  <c r="AA24" i="1"/>
  <c r="R44" i="1"/>
  <c r="Y24" i="1"/>
  <c r="AA26" i="1"/>
  <c r="S24" i="1"/>
  <c r="U27" i="1"/>
  <c r="AO46" i="1" l="1"/>
  <c r="C14" i="3" s="1"/>
  <c r="AO47" i="1"/>
  <c r="C13" i="3" s="1"/>
  <c r="AC27" i="1"/>
  <c r="AC29" i="1"/>
  <c r="AC26" i="1"/>
  <c r="AC25" i="1"/>
  <c r="AC24" i="1"/>
  <c r="AC28" i="1"/>
</calcChain>
</file>

<file path=xl/sharedStrings.xml><?xml version="1.0" encoding="utf-8"?>
<sst xmlns="http://schemas.openxmlformats.org/spreadsheetml/2006/main" count="151" uniqueCount="45">
  <si>
    <t>P</t>
  </si>
  <si>
    <t>Teams</t>
  </si>
  <si>
    <t>Z-Nr.</t>
  </si>
  <si>
    <t>A</t>
  </si>
  <si>
    <t>B</t>
  </si>
  <si>
    <t>C</t>
  </si>
  <si>
    <t>D</t>
  </si>
  <si>
    <t>E</t>
  </si>
  <si>
    <t>F</t>
  </si>
  <si>
    <t>Rang</t>
  </si>
  <si>
    <t>Pt.</t>
  </si>
  <si>
    <t>½ -Finals</t>
  </si>
  <si>
    <t>Kleiner Final</t>
  </si>
  <si>
    <t>Final</t>
  </si>
  <si>
    <t>Turnier:</t>
  </si>
  <si>
    <t>Turnierleiter:</t>
  </si>
  <si>
    <t>Datum:</t>
  </si>
  <si>
    <t>Gewichtsklasse:</t>
  </si>
  <si>
    <t>6-Turnier</t>
  </si>
  <si>
    <t>Zeit:</t>
  </si>
  <si>
    <t>Prüfung</t>
  </si>
  <si>
    <t>Plazierungszug  9. / 10.</t>
  </si>
  <si>
    <t>Plazierungszug  7. / 8.</t>
  </si>
  <si>
    <t>Plazierungszug  5. / 6.</t>
  </si>
  <si>
    <t>5-Turnier</t>
  </si>
  <si>
    <t>(</t>
  </si>
  <si>
    <t>)</t>
  </si>
  <si>
    <t>Gr. 1</t>
  </si>
  <si>
    <t>Gr. 2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</si>
  <si>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</si>
  <si>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</si>
  <si>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</si>
  <si>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</si>
  <si>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</si>
  <si>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</si>
  <si>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</si>
  <si>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</si>
  <si>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</si>
  <si>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</si>
  <si>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</si>
  <si>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</si>
  <si>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</si>
  <si>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</si>
  <si>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Rangliste Final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</si>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</sst>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8"/>
        <bgColor indexed="8"/>
      </patternFill>
    </fill>
    <fill>
      <patternFill patternType="solid">
        <fgColor indexed="8"/>
        <bgColor indexed="8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0" xfId="0" applyFont="1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11" xfId="0" applyFont="1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1" fillId="1" borderId="5" xfId="0" applyFont="1" applyFill="1" applyBorder="1" applyAlignment="1">
      <alignment horizontal="center"/>
    </xf>
    <xf numFmtId="0" fontId="1" fillId="1" borderId="12" xfId="0" applyFont="1" applyFill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1" borderId="7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1" xfId="0" applyFill="1" applyBorder="1" applyAlignment="1" applyProtection="1">
      <alignment horizontal="center"/>
      <protection locked="0"/>
    </xf>
    <xf numFmtId="0" fontId="0" fillId="1" borderId="2" xfId="0" applyFill="1" applyBorder="1" applyAlignment="1" applyProtection="1">
      <alignment horizontal="center"/>
      <protection locked="0"/>
    </xf>
    <xf numFmtId="0" fontId="1" fillId="1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/>
    <xf numFmtId="0" fontId="0" fillId="0" borderId="4" xfId="0" applyBorder="1" applyAlignment="1" applyProtection="1">
      <alignment horizontal="center"/>
      <protection locked="0"/>
    </xf>
    <xf numFmtId="0" fontId="1" fillId="0" borderId="4" xfId="0" applyFont="1" applyBorder="1" applyAlignment="1"/>
    <xf numFmtId="0" fontId="0" fillId="1" borderId="4" xfId="0" applyFill="1" applyBorder="1" applyAlignment="1" applyProtection="1">
      <alignment horizontal="center"/>
      <protection locked="0"/>
    </xf>
    <xf numFmtId="0" fontId="1" fillId="1" borderId="4" xfId="0" applyFont="1" applyFill="1" applyBorder="1" applyAlignment="1"/>
    <xf numFmtId="0" fontId="0" fillId="0" borderId="2" xfId="0" applyBorder="1" applyAlignment="1" applyProtection="1">
      <alignment horizontal="center"/>
      <protection locked="0"/>
    </xf>
    <xf numFmtId="0" fontId="0" fillId="1" borderId="23" xfId="0" applyFill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2" fillId="0" borderId="0" xfId="1"/>
    <xf numFmtId="0" fontId="6" fillId="0" borderId="0" xfId="1" applyFont="1" applyAlignment="1">
      <alignment horizontal="left"/>
    </xf>
    <xf numFmtId="49" fontId="7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2" fillId="0" borderId="0" xfId="1" applyAlignment="1">
      <alignment horizontal="center"/>
    </xf>
    <xf numFmtId="0" fontId="0" fillId="1" borderId="12" xfId="0" applyFill="1" applyBorder="1" applyAlignment="1" applyProtection="1">
      <alignment horizontal="center"/>
      <protection locked="0"/>
    </xf>
    <xf numFmtId="0" fontId="2" fillId="1" borderId="4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0" fillId="1" borderId="3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1" fillId="1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/>
    <xf numFmtId="0" fontId="0" fillId="2" borderId="23" xfId="0" applyFill="1" applyBorder="1" applyAlignment="1">
      <alignment horizontal="center"/>
    </xf>
    <xf numFmtId="0" fontId="2" fillId="0" borderId="0" xfId="1" applyProtection="1">
      <protection locked="0"/>
    </xf>
    <xf numFmtId="0" fontId="2" fillId="0" borderId="0" xfId="1" applyAlignment="1" applyProtection="1">
      <alignment horizont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1" borderId="19" xfId="0" applyFill="1" applyBorder="1" applyAlignment="1">
      <alignment horizontal="center"/>
    </xf>
    <xf numFmtId="0" fontId="0" fillId="1" borderId="28" xfId="0" applyFill="1" applyBorder="1" applyAlignment="1">
      <alignment horizontal="center"/>
    </xf>
    <xf numFmtId="0" fontId="0" fillId="1" borderId="20" xfId="0" applyFill="1" applyBorder="1" applyAlignment="1">
      <alignment horizontal="center"/>
    </xf>
    <xf numFmtId="0" fontId="0" fillId="0" borderId="19" xfId="0" applyBorder="1" applyAlignment="1"/>
    <xf numFmtId="0" fontId="0" fillId="0" borderId="28" xfId="0" applyBorder="1" applyAlignment="1"/>
    <xf numFmtId="0" fontId="0" fillId="0" borderId="20" xfId="0" applyBorder="1" applyAlignment="1"/>
    <xf numFmtId="0" fontId="0" fillId="1" borderId="19" xfId="0" applyFill="1" applyBorder="1" applyAlignment="1"/>
    <xf numFmtId="0" fontId="0" fillId="1" borderId="28" xfId="0" applyFill="1" applyBorder="1" applyAlignment="1"/>
    <xf numFmtId="0" fontId="0" fillId="1" borderId="20" xfId="0" applyFill="1" applyBorder="1" applyAlignment="1"/>
    <xf numFmtId="0" fontId="2" fillId="0" borderId="0" xfId="0" applyFont="1" applyAlignment="1">
      <alignment horizontal="center" textRotation="90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29" xfId="0" applyFont="1" applyFill="1" applyBorder="1" applyAlignment="1" applyProtection="1">
      <alignment horizontal="center"/>
      <protection locked="0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1" borderId="19" xfId="0" applyFont="1" applyFill="1" applyBorder="1" applyAlignment="1" applyProtection="1">
      <protection locked="0"/>
    </xf>
    <xf numFmtId="0" fontId="0" fillId="1" borderId="28" xfId="0" applyFill="1" applyBorder="1" applyAlignment="1" applyProtection="1">
      <protection locked="0"/>
    </xf>
    <xf numFmtId="0" fontId="0" fillId="1" borderId="20" xfId="0" applyFill="1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1" fillId="1" borderId="7" xfId="0" applyFont="1" applyFill="1" applyBorder="1" applyAlignment="1" applyProtection="1">
      <alignment horizontal="center"/>
      <protection locked="0"/>
    </xf>
    <xf numFmtId="0" fontId="1" fillId="1" borderId="8" xfId="0" applyFont="1" applyFill="1" applyBorder="1" applyAlignment="1" applyProtection="1">
      <alignment horizontal="center"/>
      <protection locked="0"/>
    </xf>
    <xf numFmtId="0" fontId="0" fillId="1" borderId="17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/>
    <xf numFmtId="0" fontId="0" fillId="0" borderId="16" xfId="0" applyBorder="1" applyAlignment="1"/>
    <xf numFmtId="0" fontId="2" fillId="1" borderId="17" xfId="0" applyFont="1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0" fillId="1" borderId="18" xfId="0" applyFill="1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9" xfId="0" applyFont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" fillId="0" borderId="23" xfId="0" applyFont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1" borderId="26" xfId="0" applyFill="1" applyBorder="1" applyAlignment="1">
      <alignment horizontal="center"/>
    </xf>
    <xf numFmtId="0" fontId="1" fillId="1" borderId="27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1" borderId="17" xfId="0" applyFill="1" applyBorder="1" applyAlignment="1"/>
    <xf numFmtId="0" fontId="0" fillId="1" borderId="26" xfId="0" applyFill="1" applyBorder="1" applyAlignment="1"/>
    <xf numFmtId="0" fontId="0" fillId="1" borderId="18" xfId="0" applyFill="1" applyBorder="1" applyAlignment="1"/>
    <xf numFmtId="0" fontId="1" fillId="0" borderId="21" xfId="0" applyFont="1" applyBorder="1" applyAlignment="1" applyProtection="1">
      <alignment horizontal="left" indent="1"/>
      <protection locked="0"/>
    </xf>
    <xf numFmtId="0" fontId="0" fillId="0" borderId="16" xfId="0" applyBorder="1" applyAlignment="1">
      <alignment horizontal="center"/>
    </xf>
    <xf numFmtId="0" fontId="0" fillId="1" borderId="23" xfId="0" applyFill="1" applyBorder="1" applyAlignment="1"/>
    <xf numFmtId="0" fontId="0" fillId="1" borderId="24" xfId="0" applyFill="1" applyBorder="1" applyAlignment="1"/>
    <xf numFmtId="0" fontId="0" fillId="1" borderId="25" xfId="0" applyFill="1" applyBorder="1" applyAlignment="1"/>
    <xf numFmtId="0" fontId="0" fillId="1" borderId="23" xfId="0" applyFill="1" applyBorder="1" applyAlignment="1">
      <alignment horizontal="center"/>
    </xf>
    <xf numFmtId="0" fontId="0" fillId="1" borderId="24" xfId="0" applyFill="1" applyBorder="1" applyAlignment="1">
      <alignment horizontal="center"/>
    </xf>
    <xf numFmtId="0" fontId="0" fillId="1" borderId="25" xfId="0" applyFill="1" applyBorder="1" applyAlignment="1">
      <alignment horizont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1" borderId="9" xfId="0" applyFill="1" applyBorder="1" applyAlignment="1"/>
    <xf numFmtId="0" fontId="0" fillId="1" borderId="22" xfId="0" applyFill="1" applyBorder="1" applyAlignment="1"/>
    <xf numFmtId="0" fontId="0" fillId="1" borderId="16" xfId="0" applyFill="1" applyBorder="1" applyAlignment="1"/>
    <xf numFmtId="0" fontId="0" fillId="0" borderId="9" xfId="0" applyBorder="1" applyAlignment="1"/>
    <xf numFmtId="0" fontId="0" fillId="1" borderId="9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1" borderId="17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2" xfId="0" applyFont="1" applyFill="1" applyBorder="1" applyAlignment="1" applyProtection="1">
      <alignment horizontal="center"/>
      <protection locked="0"/>
    </xf>
    <xf numFmtId="0" fontId="1" fillId="1" borderId="11" xfId="0" applyFont="1" applyFill="1" applyBorder="1" applyAlignment="1" applyProtection="1">
      <alignment horizontal="center"/>
      <protection locked="0"/>
    </xf>
    <xf numFmtId="0" fontId="1" fillId="1" borderId="10" xfId="0" applyFont="1" applyFill="1" applyBorder="1" applyAlignment="1">
      <alignment horizontal="center"/>
    </xf>
    <xf numFmtId="0" fontId="2" fillId="1" borderId="23" xfId="0" applyFont="1" applyFill="1" applyBorder="1" applyAlignment="1" applyProtection="1">
      <protection locked="0"/>
    </xf>
    <xf numFmtId="0" fontId="0" fillId="1" borderId="24" xfId="0" applyFill="1" applyBorder="1" applyAlignment="1" applyProtection="1">
      <protection locked="0"/>
    </xf>
    <xf numFmtId="0" fontId="0" fillId="1" borderId="25" xfId="0" applyFill="1" applyBorder="1" applyAlignment="1" applyProtection="1"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0"/>
  <sheetViews>
    <sheetView tabSelected="1" view="pageLayout" zoomScaleNormal="120" zoomScaleSheetLayoutView="100" workbookViewId="0">
      <selection activeCell="C1" sqref="C1:I1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3" width="3.28515625" customWidth="1"/>
    <col min="34" max="34" width="3.7109375" style="43" customWidth="1"/>
    <col min="35" max="35" width="7.85546875" style="46" bestFit="1" customWidth="1"/>
  </cols>
  <sheetData>
    <row r="1" spans="1:36" ht="18" customHeight="1" x14ac:dyDescent="0.2">
      <c r="A1" t="s">
        <v>14</v>
      </c>
      <c r="C1" s="167"/>
      <c r="D1" s="167"/>
      <c r="E1" s="167"/>
      <c r="F1" s="167"/>
      <c r="G1" s="167"/>
      <c r="H1" s="167"/>
      <c r="I1" s="167"/>
      <c r="K1" t="s">
        <v>16</v>
      </c>
      <c r="M1" s="124"/>
      <c r="N1" s="125"/>
      <c r="O1" s="125"/>
      <c r="P1" s="125"/>
      <c r="Q1" s="125"/>
      <c r="R1" s="125"/>
      <c r="S1" s="125"/>
      <c r="U1" t="s">
        <v>17</v>
      </c>
      <c r="AA1" s="124" t="s">
        <v>27</v>
      </c>
      <c r="AB1" s="124"/>
      <c r="AC1" s="124"/>
      <c r="AD1" s="124"/>
      <c r="AE1" s="124"/>
      <c r="AF1" s="124"/>
      <c r="AG1" s="83"/>
      <c r="AJ1" s="108"/>
    </row>
    <row r="2" spans="1:36" ht="24" customHeight="1" x14ac:dyDescent="0.2">
      <c r="A2" t="s">
        <v>15</v>
      </c>
      <c r="E2" s="124"/>
      <c r="F2" s="124"/>
      <c r="G2" s="124"/>
      <c r="H2" s="124"/>
      <c r="I2" s="124"/>
      <c r="J2" s="124"/>
      <c r="K2" s="124"/>
      <c r="L2" s="124"/>
      <c r="AJ2" s="108"/>
    </row>
    <row r="3" spans="1:36" ht="14.45" customHeight="1" x14ac:dyDescent="0.2">
      <c r="E3" s="17"/>
      <c r="F3" s="17"/>
      <c r="G3" s="17"/>
      <c r="H3" s="17"/>
      <c r="I3" s="17"/>
      <c r="J3" s="17"/>
      <c r="K3" s="17"/>
      <c r="L3" s="17"/>
      <c r="AJ3" s="108"/>
    </row>
    <row r="4" spans="1:36" ht="14.45" customHeight="1" thickBot="1" x14ac:dyDescent="0.25">
      <c r="AC4" s="18" t="s">
        <v>18</v>
      </c>
      <c r="AJ4" s="108"/>
    </row>
    <row r="5" spans="1:36" ht="14.45" customHeight="1" thickBot="1" x14ac:dyDescent="0.25">
      <c r="A5" s="5" t="s">
        <v>0</v>
      </c>
      <c r="B5" s="8">
        <v>1</v>
      </c>
      <c r="C5" s="8">
        <v>2</v>
      </c>
      <c r="D5" s="49">
        <v>3</v>
      </c>
      <c r="E5" s="13"/>
      <c r="F5" s="126" t="s">
        <v>1</v>
      </c>
      <c r="G5" s="127"/>
      <c r="H5" s="127"/>
      <c r="I5" s="127"/>
      <c r="J5" s="127"/>
      <c r="K5" s="127"/>
      <c r="L5" s="127"/>
      <c r="M5" s="127"/>
      <c r="N5" s="128"/>
      <c r="O5" s="126" t="s">
        <v>2</v>
      </c>
      <c r="P5" s="127"/>
      <c r="Q5" s="128"/>
      <c r="R5" s="126" t="s">
        <v>1</v>
      </c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/>
      <c r="AD5" s="6"/>
      <c r="AE5" s="8">
        <v>1</v>
      </c>
      <c r="AF5" s="8">
        <v>2</v>
      </c>
      <c r="AG5" s="49">
        <v>3</v>
      </c>
      <c r="AH5" s="7" t="s">
        <v>0</v>
      </c>
      <c r="AI5" s="43" t="s">
        <v>19</v>
      </c>
    </row>
    <row r="6" spans="1:36" ht="14.45" customHeight="1" x14ac:dyDescent="0.2">
      <c r="A6" s="75" t="str">
        <f>IF(B6="","",IF(C6="",B6,IF(B6+C6=2,3,IF(D6="",B6+C6,B6+C6+D6))))</f>
        <v/>
      </c>
      <c r="B6" s="54"/>
      <c r="C6" s="54"/>
      <c r="D6" s="54"/>
      <c r="E6" s="22" t="s">
        <v>3</v>
      </c>
      <c r="F6" s="164" t="str">
        <f>IF(C24="","",C24)</f>
        <v/>
      </c>
      <c r="G6" s="165"/>
      <c r="H6" s="165"/>
      <c r="I6" s="165"/>
      <c r="J6" s="165"/>
      <c r="K6" s="165"/>
      <c r="L6" s="165"/>
      <c r="M6" s="165"/>
      <c r="N6" s="166"/>
      <c r="O6" s="138">
        <v>1</v>
      </c>
      <c r="P6" s="158"/>
      <c r="Q6" s="139"/>
      <c r="R6" s="164" t="str">
        <f>IF(C25="","",C25)</f>
        <v/>
      </c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D6" s="22" t="s">
        <v>4</v>
      </c>
      <c r="AE6" s="21" t="str">
        <f>IF(B6=1,"0",IF(B6="","","1"))</f>
        <v/>
      </c>
      <c r="AF6" s="21" t="str">
        <f t="shared" ref="AF6:AG6" si="0">IF(C6=1,"0",IF(C6="","","1"))</f>
        <v/>
      </c>
      <c r="AG6" s="21" t="str">
        <f t="shared" si="0"/>
        <v/>
      </c>
      <c r="AH6" s="23" t="str">
        <f>IF(AE6="","",IF(AF6="",AE6,IF(AE6+AF6=2,3,IF(AG6="",AE6+AF6,AE6+AF6+AG6))))</f>
        <v/>
      </c>
      <c r="AI6" s="43"/>
      <c r="AJ6" s="68" t="str">
        <f>IF(A6="","",IF(AND(A6=1,AF6=1)+OR(C6="")+AND(A6+AH6&gt;3)+OR(A6+AH6=2),"nicht i.o.","i.o."))</f>
        <v/>
      </c>
    </row>
    <row r="7" spans="1:36" ht="14.45" customHeight="1" x14ac:dyDescent="0.2">
      <c r="A7" s="9" t="str">
        <f t="shared" ref="A7:A20" si="1">IF(B7="","",IF(C7="",B7,IF(B7+C7=2,3,IF(D7="",B7+C7,B7+C7+D7))))</f>
        <v/>
      </c>
      <c r="B7" s="55"/>
      <c r="C7" s="55"/>
      <c r="D7" s="55"/>
      <c r="E7" s="1" t="s">
        <v>5</v>
      </c>
      <c r="F7" s="102" t="str">
        <f>IF(C26="","",C26)</f>
        <v/>
      </c>
      <c r="G7" s="103"/>
      <c r="H7" s="103"/>
      <c r="I7" s="103"/>
      <c r="J7" s="103"/>
      <c r="K7" s="103"/>
      <c r="L7" s="103"/>
      <c r="M7" s="103"/>
      <c r="N7" s="104"/>
      <c r="O7" s="96">
        <v>2</v>
      </c>
      <c r="P7" s="97"/>
      <c r="Q7" s="98"/>
      <c r="R7" s="102" t="str">
        <f>IF(C27="","",C27)</f>
        <v/>
      </c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" t="s">
        <v>6</v>
      </c>
      <c r="AE7" s="10" t="str">
        <f t="shared" ref="AE7:AE20" si="2">IF(B7=1,"0",IF(B7="","","1"))</f>
        <v/>
      </c>
      <c r="AF7" s="10" t="str">
        <f t="shared" ref="AF7:AF20" si="3">IF(C7=1,"0",IF(C7="","","1"))</f>
        <v/>
      </c>
      <c r="AG7" s="85" t="str">
        <f t="shared" ref="AG7:AG20" si="4">IF(D7=1,"0",IF(D7="","","1"))</f>
        <v/>
      </c>
      <c r="AH7" s="11" t="str">
        <f t="shared" ref="AH7:AH20" si="5">IF(AE7="","",IF(AF7="",AE7,IF(AE7+AF7=2,3,IF(AG7="",AE7+AF7,AE7+AF7+AG7))))</f>
        <v/>
      </c>
      <c r="AI7" s="43"/>
      <c r="AJ7" s="68" t="str">
        <f t="shared" ref="AJ7:AJ20" si="6">IF(A7="","",IF(AND(A7=1,AF7=1)+OR(C7="")+AND(A7+AH7&gt;3)+OR(A7+AH7=2),"nicht i.o.","i.o."))</f>
        <v/>
      </c>
    </row>
    <row r="8" spans="1:36" ht="14.45" customHeight="1" x14ac:dyDescent="0.2">
      <c r="A8" s="20" t="str">
        <f t="shared" si="1"/>
        <v/>
      </c>
      <c r="B8" s="56"/>
      <c r="C8" s="56"/>
      <c r="D8" s="56"/>
      <c r="E8" s="24" t="s">
        <v>7</v>
      </c>
      <c r="F8" s="105" t="str">
        <f>IF(C28="","",C28)</f>
        <v/>
      </c>
      <c r="G8" s="106"/>
      <c r="H8" s="106"/>
      <c r="I8" s="106"/>
      <c r="J8" s="106"/>
      <c r="K8" s="106"/>
      <c r="L8" s="106"/>
      <c r="M8" s="106"/>
      <c r="N8" s="107"/>
      <c r="O8" s="99">
        <v>3</v>
      </c>
      <c r="P8" s="100"/>
      <c r="Q8" s="101"/>
      <c r="R8" s="105" t="str">
        <f>IF(C29="","",C29)</f>
        <v/>
      </c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24" t="s">
        <v>8</v>
      </c>
      <c r="AE8" s="21" t="str">
        <f t="shared" si="2"/>
        <v/>
      </c>
      <c r="AF8" s="21" t="str">
        <f t="shared" si="3"/>
        <v/>
      </c>
      <c r="AG8" s="84" t="str">
        <f t="shared" si="4"/>
        <v/>
      </c>
      <c r="AH8" s="23" t="str">
        <f t="shared" si="5"/>
        <v/>
      </c>
      <c r="AI8" s="43"/>
      <c r="AJ8" s="68" t="str">
        <f t="shared" si="6"/>
        <v/>
      </c>
    </row>
    <row r="9" spans="1:36" ht="14.45" customHeight="1" x14ac:dyDescent="0.2">
      <c r="A9" s="9" t="str">
        <f t="shared" si="1"/>
        <v/>
      </c>
      <c r="B9" s="55"/>
      <c r="C9" s="55"/>
      <c r="D9" s="55"/>
      <c r="E9" s="1" t="s">
        <v>4</v>
      </c>
      <c r="F9" s="102" t="str">
        <f>IF(C25="","",C25)</f>
        <v/>
      </c>
      <c r="G9" s="103"/>
      <c r="H9" s="103"/>
      <c r="I9" s="103"/>
      <c r="J9" s="103"/>
      <c r="K9" s="103"/>
      <c r="L9" s="103"/>
      <c r="M9" s="103"/>
      <c r="N9" s="104"/>
      <c r="O9" s="96">
        <v>4</v>
      </c>
      <c r="P9" s="97"/>
      <c r="Q9" s="98"/>
      <c r="R9" s="102" t="str">
        <f>IF(C27="","",C27)</f>
        <v/>
      </c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" t="s">
        <v>6</v>
      </c>
      <c r="AE9" s="10" t="str">
        <f t="shared" si="2"/>
        <v/>
      </c>
      <c r="AF9" s="10" t="str">
        <f t="shared" si="3"/>
        <v/>
      </c>
      <c r="AG9" s="85" t="str">
        <f t="shared" si="4"/>
        <v/>
      </c>
      <c r="AH9" s="11" t="str">
        <f t="shared" si="5"/>
        <v/>
      </c>
      <c r="AI9" s="43"/>
      <c r="AJ9" s="68" t="str">
        <f t="shared" si="6"/>
        <v/>
      </c>
    </row>
    <row r="10" spans="1:36" ht="14.45" customHeight="1" x14ac:dyDescent="0.2">
      <c r="A10" s="20" t="str">
        <f t="shared" si="1"/>
        <v/>
      </c>
      <c r="B10" s="56"/>
      <c r="C10" s="56"/>
      <c r="D10" s="56"/>
      <c r="E10" s="24" t="s">
        <v>3</v>
      </c>
      <c r="F10" s="105" t="str">
        <f>IF(C24="","",C24)</f>
        <v/>
      </c>
      <c r="G10" s="106"/>
      <c r="H10" s="106"/>
      <c r="I10" s="106"/>
      <c r="J10" s="106"/>
      <c r="K10" s="106"/>
      <c r="L10" s="106"/>
      <c r="M10" s="106"/>
      <c r="N10" s="107"/>
      <c r="O10" s="99">
        <v>5</v>
      </c>
      <c r="P10" s="100"/>
      <c r="Q10" s="101"/>
      <c r="R10" s="105" t="str">
        <f>IF(C29="","",C29)</f>
        <v/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24" t="s">
        <v>8</v>
      </c>
      <c r="AE10" s="21" t="str">
        <f t="shared" si="2"/>
        <v/>
      </c>
      <c r="AF10" s="21" t="str">
        <f t="shared" si="3"/>
        <v/>
      </c>
      <c r="AG10" s="84" t="str">
        <f t="shared" si="4"/>
        <v/>
      </c>
      <c r="AH10" s="23" t="str">
        <f t="shared" si="5"/>
        <v/>
      </c>
      <c r="AI10" s="43"/>
      <c r="AJ10" s="68" t="str">
        <f t="shared" si="6"/>
        <v/>
      </c>
    </row>
    <row r="11" spans="1:36" ht="14.45" customHeight="1" x14ac:dyDescent="0.2">
      <c r="A11" s="9" t="str">
        <f t="shared" si="1"/>
        <v/>
      </c>
      <c r="B11" s="55"/>
      <c r="C11" s="55"/>
      <c r="D11" s="55"/>
      <c r="E11" s="1" t="s">
        <v>5</v>
      </c>
      <c r="F11" s="102" t="str">
        <f>IF(C26="","",C26)</f>
        <v/>
      </c>
      <c r="G11" s="103"/>
      <c r="H11" s="103"/>
      <c r="I11" s="103"/>
      <c r="J11" s="103"/>
      <c r="K11" s="103"/>
      <c r="L11" s="103"/>
      <c r="M11" s="103"/>
      <c r="N11" s="104"/>
      <c r="O11" s="96">
        <v>6</v>
      </c>
      <c r="P11" s="97"/>
      <c r="Q11" s="98"/>
      <c r="R11" s="102" t="str">
        <f>IF(C28="","",C28)</f>
        <v/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" t="s">
        <v>7</v>
      </c>
      <c r="AE11" s="10" t="str">
        <f t="shared" si="2"/>
        <v/>
      </c>
      <c r="AF11" s="10" t="str">
        <f t="shared" si="3"/>
        <v/>
      </c>
      <c r="AG11" s="85" t="str">
        <f t="shared" si="4"/>
        <v/>
      </c>
      <c r="AH11" s="11" t="str">
        <f t="shared" si="5"/>
        <v/>
      </c>
      <c r="AI11" s="43"/>
      <c r="AJ11" s="68" t="str">
        <f t="shared" si="6"/>
        <v/>
      </c>
    </row>
    <row r="12" spans="1:36" ht="14.45" customHeight="1" x14ac:dyDescent="0.2">
      <c r="A12" s="20" t="str">
        <f t="shared" si="1"/>
        <v/>
      </c>
      <c r="B12" s="56"/>
      <c r="C12" s="56"/>
      <c r="D12" s="56"/>
      <c r="E12" s="24" t="s">
        <v>3</v>
      </c>
      <c r="F12" s="105" t="str">
        <f>IF(C24="","",C24)</f>
        <v/>
      </c>
      <c r="G12" s="106"/>
      <c r="H12" s="106"/>
      <c r="I12" s="106"/>
      <c r="J12" s="106"/>
      <c r="K12" s="106"/>
      <c r="L12" s="106"/>
      <c r="M12" s="106"/>
      <c r="N12" s="107"/>
      <c r="O12" s="99">
        <v>7</v>
      </c>
      <c r="P12" s="100"/>
      <c r="Q12" s="101"/>
      <c r="R12" s="105" t="str">
        <f>IF(C27="","",C27)</f>
        <v/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24" t="s">
        <v>6</v>
      </c>
      <c r="AE12" s="21" t="str">
        <f t="shared" si="2"/>
        <v/>
      </c>
      <c r="AF12" s="21" t="str">
        <f t="shared" si="3"/>
        <v/>
      </c>
      <c r="AG12" s="84" t="str">
        <f t="shared" si="4"/>
        <v/>
      </c>
      <c r="AH12" s="23" t="str">
        <f t="shared" si="5"/>
        <v/>
      </c>
      <c r="AI12" s="43"/>
      <c r="AJ12" s="68" t="str">
        <f t="shared" si="6"/>
        <v/>
      </c>
    </row>
    <row r="13" spans="1:36" ht="14.45" customHeight="1" x14ac:dyDescent="0.2">
      <c r="A13" s="9" t="str">
        <f t="shared" si="1"/>
        <v/>
      </c>
      <c r="B13" s="55"/>
      <c r="C13" s="55"/>
      <c r="D13" s="55"/>
      <c r="E13" s="1" t="s">
        <v>4</v>
      </c>
      <c r="F13" s="102" t="str">
        <f>IF(C25="","",C25)</f>
        <v/>
      </c>
      <c r="G13" s="103"/>
      <c r="H13" s="103"/>
      <c r="I13" s="103"/>
      <c r="J13" s="103"/>
      <c r="K13" s="103"/>
      <c r="L13" s="103"/>
      <c r="M13" s="103"/>
      <c r="N13" s="104"/>
      <c r="O13" s="96">
        <v>8</v>
      </c>
      <c r="P13" s="97"/>
      <c r="Q13" s="98"/>
      <c r="R13" s="102" t="str">
        <f>IF(C28="","",C28)</f>
        <v/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" t="s">
        <v>7</v>
      </c>
      <c r="AE13" s="10" t="str">
        <f t="shared" si="2"/>
        <v/>
      </c>
      <c r="AF13" s="10" t="str">
        <f t="shared" si="3"/>
        <v/>
      </c>
      <c r="AG13" s="85" t="str">
        <f t="shared" si="4"/>
        <v/>
      </c>
      <c r="AH13" s="11" t="str">
        <f t="shared" si="5"/>
        <v/>
      </c>
      <c r="AI13" s="43"/>
      <c r="AJ13" s="68" t="str">
        <f t="shared" si="6"/>
        <v/>
      </c>
    </row>
    <row r="14" spans="1:36" ht="14.45" customHeight="1" x14ac:dyDescent="0.2">
      <c r="A14" s="20" t="str">
        <f t="shared" si="1"/>
        <v/>
      </c>
      <c r="B14" s="56"/>
      <c r="C14" s="56"/>
      <c r="D14" s="56"/>
      <c r="E14" s="24" t="s">
        <v>5</v>
      </c>
      <c r="F14" s="105" t="str">
        <f>IF(C26="","",C26)</f>
        <v/>
      </c>
      <c r="G14" s="106"/>
      <c r="H14" s="106"/>
      <c r="I14" s="106"/>
      <c r="J14" s="106"/>
      <c r="K14" s="106"/>
      <c r="L14" s="106"/>
      <c r="M14" s="106"/>
      <c r="N14" s="107"/>
      <c r="O14" s="99">
        <v>9</v>
      </c>
      <c r="P14" s="100"/>
      <c r="Q14" s="101"/>
      <c r="R14" s="105" t="str">
        <f>IF(C29="","",C29)</f>
        <v/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24" t="s">
        <v>8</v>
      </c>
      <c r="AE14" s="21" t="str">
        <f t="shared" si="2"/>
        <v/>
      </c>
      <c r="AF14" s="21" t="str">
        <f t="shared" si="3"/>
        <v/>
      </c>
      <c r="AG14" s="84" t="str">
        <f t="shared" si="4"/>
        <v/>
      </c>
      <c r="AH14" s="23" t="str">
        <f t="shared" si="5"/>
        <v/>
      </c>
      <c r="AI14" s="43"/>
      <c r="AJ14" s="68" t="str">
        <f t="shared" si="6"/>
        <v/>
      </c>
    </row>
    <row r="15" spans="1:36" ht="14.45" customHeight="1" x14ac:dyDescent="0.2">
      <c r="A15" s="9" t="str">
        <f t="shared" si="1"/>
        <v/>
      </c>
      <c r="B15" s="55"/>
      <c r="C15" s="55"/>
      <c r="D15" s="55"/>
      <c r="E15" s="1" t="s">
        <v>6</v>
      </c>
      <c r="F15" s="102" t="str">
        <f>IF(C27="","",C27)</f>
        <v/>
      </c>
      <c r="G15" s="103"/>
      <c r="H15" s="103"/>
      <c r="I15" s="103"/>
      <c r="J15" s="103"/>
      <c r="K15" s="103"/>
      <c r="L15" s="103"/>
      <c r="M15" s="103"/>
      <c r="N15" s="104"/>
      <c r="O15" s="96">
        <v>10</v>
      </c>
      <c r="P15" s="97"/>
      <c r="Q15" s="98"/>
      <c r="R15" s="102" t="str">
        <f>IF(C28="","",C28)</f>
        <v/>
      </c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" t="s">
        <v>7</v>
      </c>
      <c r="AE15" s="10" t="str">
        <f t="shared" si="2"/>
        <v/>
      </c>
      <c r="AF15" s="10" t="str">
        <f t="shared" si="3"/>
        <v/>
      </c>
      <c r="AG15" s="85" t="str">
        <f t="shared" si="4"/>
        <v/>
      </c>
      <c r="AH15" s="11" t="str">
        <f t="shared" si="5"/>
        <v/>
      </c>
      <c r="AI15" s="43"/>
      <c r="AJ15" s="68" t="str">
        <f t="shared" si="6"/>
        <v/>
      </c>
    </row>
    <row r="16" spans="1:36" ht="14.45" customHeight="1" x14ac:dyDescent="0.2">
      <c r="A16" s="20" t="str">
        <f t="shared" si="1"/>
        <v/>
      </c>
      <c r="B16" s="56"/>
      <c r="C16" s="56"/>
      <c r="D16" s="56"/>
      <c r="E16" s="24" t="s">
        <v>3</v>
      </c>
      <c r="F16" s="105" t="str">
        <f>IF(C24="","",C24)</f>
        <v/>
      </c>
      <c r="G16" s="106"/>
      <c r="H16" s="106"/>
      <c r="I16" s="106"/>
      <c r="J16" s="106"/>
      <c r="K16" s="106"/>
      <c r="L16" s="106"/>
      <c r="M16" s="106"/>
      <c r="N16" s="107"/>
      <c r="O16" s="99">
        <v>11</v>
      </c>
      <c r="P16" s="100"/>
      <c r="Q16" s="101"/>
      <c r="R16" s="105" t="str">
        <f>IF(C26="","",C26)</f>
        <v/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24" t="s">
        <v>5</v>
      </c>
      <c r="AE16" s="21" t="str">
        <f t="shared" si="2"/>
        <v/>
      </c>
      <c r="AF16" s="21" t="str">
        <f t="shared" si="3"/>
        <v/>
      </c>
      <c r="AG16" s="84" t="str">
        <f t="shared" si="4"/>
        <v/>
      </c>
      <c r="AH16" s="23" t="str">
        <f t="shared" si="5"/>
        <v/>
      </c>
      <c r="AI16" s="43"/>
      <c r="AJ16" s="68" t="str">
        <f t="shared" si="6"/>
        <v/>
      </c>
    </row>
    <row r="17" spans="1:36" ht="14.45" customHeight="1" x14ac:dyDescent="0.2">
      <c r="A17" s="9" t="str">
        <f t="shared" si="1"/>
        <v/>
      </c>
      <c r="B17" s="55"/>
      <c r="C17" s="55"/>
      <c r="D17" s="55"/>
      <c r="E17" s="1" t="s">
        <v>4</v>
      </c>
      <c r="F17" s="102" t="str">
        <f>IF(C25="","",C25)</f>
        <v/>
      </c>
      <c r="G17" s="103"/>
      <c r="H17" s="103"/>
      <c r="I17" s="103"/>
      <c r="J17" s="103"/>
      <c r="K17" s="103"/>
      <c r="L17" s="103"/>
      <c r="M17" s="103"/>
      <c r="N17" s="104"/>
      <c r="O17" s="96">
        <v>12</v>
      </c>
      <c r="P17" s="97"/>
      <c r="Q17" s="98"/>
      <c r="R17" s="102" t="str">
        <f>IF(C29="","",C29)</f>
        <v/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" t="s">
        <v>8</v>
      </c>
      <c r="AE17" s="10" t="str">
        <f t="shared" si="2"/>
        <v/>
      </c>
      <c r="AF17" s="10" t="str">
        <f t="shared" si="3"/>
        <v/>
      </c>
      <c r="AG17" s="85" t="str">
        <f t="shared" si="4"/>
        <v/>
      </c>
      <c r="AH17" s="11" t="str">
        <f t="shared" si="5"/>
        <v/>
      </c>
      <c r="AI17" s="43"/>
      <c r="AJ17" s="68" t="str">
        <f t="shared" si="6"/>
        <v/>
      </c>
    </row>
    <row r="18" spans="1:36" ht="14.45" customHeight="1" x14ac:dyDescent="0.2">
      <c r="A18" s="20" t="str">
        <f t="shared" si="1"/>
        <v/>
      </c>
      <c r="B18" s="56"/>
      <c r="C18" s="56"/>
      <c r="D18" s="56"/>
      <c r="E18" s="24" t="s">
        <v>3</v>
      </c>
      <c r="F18" s="105" t="str">
        <f>IF(C24="","",C24)</f>
        <v/>
      </c>
      <c r="G18" s="106"/>
      <c r="H18" s="106"/>
      <c r="I18" s="106"/>
      <c r="J18" s="106"/>
      <c r="K18" s="106"/>
      <c r="L18" s="106"/>
      <c r="M18" s="106"/>
      <c r="N18" s="107"/>
      <c r="O18" s="99">
        <v>13</v>
      </c>
      <c r="P18" s="100"/>
      <c r="Q18" s="101"/>
      <c r="R18" s="105" t="str">
        <f>IF(C28="","",C28)</f>
        <v/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24" t="s">
        <v>7</v>
      </c>
      <c r="AE18" s="21" t="str">
        <f t="shared" si="2"/>
        <v/>
      </c>
      <c r="AF18" s="21" t="str">
        <f t="shared" si="3"/>
        <v/>
      </c>
      <c r="AG18" s="84" t="str">
        <f t="shared" si="4"/>
        <v/>
      </c>
      <c r="AH18" s="23" t="str">
        <f t="shared" si="5"/>
        <v/>
      </c>
      <c r="AI18" s="43"/>
      <c r="AJ18" s="68" t="str">
        <f t="shared" si="6"/>
        <v/>
      </c>
    </row>
    <row r="19" spans="1:36" ht="14.45" customHeight="1" x14ac:dyDescent="0.2">
      <c r="A19" s="9" t="str">
        <f t="shared" si="1"/>
        <v/>
      </c>
      <c r="B19" s="55"/>
      <c r="C19" s="55"/>
      <c r="D19" s="55"/>
      <c r="E19" s="1" t="s">
        <v>6</v>
      </c>
      <c r="F19" s="102" t="str">
        <f>IF(C27="","",C27)</f>
        <v/>
      </c>
      <c r="G19" s="103"/>
      <c r="H19" s="103"/>
      <c r="I19" s="103"/>
      <c r="J19" s="103"/>
      <c r="K19" s="103"/>
      <c r="L19" s="103"/>
      <c r="M19" s="103"/>
      <c r="N19" s="104"/>
      <c r="O19" s="96">
        <v>14</v>
      </c>
      <c r="P19" s="97"/>
      <c r="Q19" s="98"/>
      <c r="R19" s="102" t="str">
        <f>IF(C29="","",C29)</f>
        <v/>
      </c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" t="s">
        <v>8</v>
      </c>
      <c r="AE19" s="10" t="str">
        <f t="shared" si="2"/>
        <v/>
      </c>
      <c r="AF19" s="10" t="str">
        <f t="shared" si="3"/>
        <v/>
      </c>
      <c r="AG19" s="85" t="str">
        <f t="shared" si="4"/>
        <v/>
      </c>
      <c r="AH19" s="11" t="str">
        <f t="shared" si="5"/>
        <v/>
      </c>
      <c r="AI19" s="43"/>
      <c r="AJ19" s="68" t="str">
        <f t="shared" si="6"/>
        <v/>
      </c>
    </row>
    <row r="20" spans="1:36" ht="14.45" customHeight="1" thickBot="1" x14ac:dyDescent="0.25">
      <c r="A20" s="25" t="str">
        <f t="shared" si="1"/>
        <v/>
      </c>
      <c r="B20" s="57"/>
      <c r="C20" s="57"/>
      <c r="D20" s="57"/>
      <c r="E20" s="27" t="s">
        <v>4</v>
      </c>
      <c r="F20" s="169" t="str">
        <f>IF(C25="","",C25)</f>
        <v/>
      </c>
      <c r="G20" s="170"/>
      <c r="H20" s="170"/>
      <c r="I20" s="170"/>
      <c r="J20" s="170"/>
      <c r="K20" s="170"/>
      <c r="L20" s="170"/>
      <c r="M20" s="170"/>
      <c r="N20" s="171"/>
      <c r="O20" s="172">
        <v>15</v>
      </c>
      <c r="P20" s="173"/>
      <c r="Q20" s="174"/>
      <c r="R20" s="169" t="str">
        <f>IF(C26="","",C26)</f>
        <v/>
      </c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1"/>
      <c r="AD20" s="27" t="s">
        <v>5</v>
      </c>
      <c r="AE20" s="26" t="str">
        <f t="shared" si="2"/>
        <v/>
      </c>
      <c r="AF20" s="26" t="str">
        <f t="shared" si="3"/>
        <v/>
      </c>
      <c r="AG20" s="74" t="str">
        <f t="shared" si="4"/>
        <v/>
      </c>
      <c r="AH20" s="28" t="str">
        <f t="shared" si="5"/>
        <v/>
      </c>
      <c r="AI20" s="43"/>
      <c r="AJ20" s="68" t="str">
        <f t="shared" si="6"/>
        <v/>
      </c>
    </row>
    <row r="21" spans="1:36" ht="14.45" customHeight="1" x14ac:dyDescent="0.2">
      <c r="A21" s="14"/>
      <c r="B21" s="15"/>
      <c r="C21" s="15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5"/>
      <c r="O21" s="15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  <c r="AD21" s="15"/>
      <c r="AE21" s="15"/>
      <c r="AF21" s="14"/>
      <c r="AG21" s="14"/>
    </row>
    <row r="22" spans="1:36" ht="14.45" customHeight="1" thickBot="1" x14ac:dyDescent="0.25"/>
    <row r="23" spans="1:36" ht="14.45" customHeight="1" thickBot="1" x14ac:dyDescent="0.25">
      <c r="A23" s="134"/>
      <c r="B23" s="132"/>
      <c r="C23" s="126" t="s">
        <v>1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1"/>
      <c r="N23" s="141"/>
      <c r="O23" s="141"/>
      <c r="P23" s="142"/>
      <c r="Q23" s="126" t="s">
        <v>3</v>
      </c>
      <c r="R23" s="128"/>
      <c r="S23" s="126" t="s">
        <v>4</v>
      </c>
      <c r="T23" s="168"/>
      <c r="U23" s="126" t="s">
        <v>5</v>
      </c>
      <c r="V23" s="128"/>
      <c r="W23" s="126" t="s">
        <v>6</v>
      </c>
      <c r="X23" s="168"/>
      <c r="Y23" s="126" t="s">
        <v>7</v>
      </c>
      <c r="Z23" s="128"/>
      <c r="AA23" s="126" t="s">
        <v>8</v>
      </c>
      <c r="AB23" s="168"/>
      <c r="AC23" s="132" t="s">
        <v>10</v>
      </c>
      <c r="AD23" s="132"/>
      <c r="AE23" s="132" t="s">
        <v>9</v>
      </c>
      <c r="AF23" s="133"/>
      <c r="AG23" s="43"/>
    </row>
    <row r="24" spans="1:36" ht="14.45" customHeight="1" x14ac:dyDescent="0.2">
      <c r="A24" s="135" t="s">
        <v>3</v>
      </c>
      <c r="B24" s="116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  <c r="Q24" s="146"/>
      <c r="R24" s="147"/>
      <c r="S24" s="138" t="str">
        <f>A6</f>
        <v/>
      </c>
      <c r="T24" s="139"/>
      <c r="U24" s="138" t="str">
        <f>A16</f>
        <v/>
      </c>
      <c r="V24" s="139"/>
      <c r="W24" s="138" t="str">
        <f>A12</f>
        <v/>
      </c>
      <c r="X24" s="139"/>
      <c r="Y24" s="138" t="str">
        <f>A18</f>
        <v/>
      </c>
      <c r="Z24" s="139"/>
      <c r="AA24" s="138" t="str">
        <f>A10</f>
        <v/>
      </c>
      <c r="AB24" s="139"/>
      <c r="AC24" s="116" t="str">
        <f>IF(A6="","",(IF(Q24&lt;&gt;"",Q24,0))+(IF(S24&lt;&gt;"",S24,0))+(IF(U24&lt;&gt;"",U24,0))+(IF(W24&lt;&gt;"",W24,0))+(IF(Y24&lt;&gt;"",Y24,0))+(IF(AA24&lt;&gt;"",AA24,0)))</f>
        <v/>
      </c>
      <c r="AD24" s="116"/>
      <c r="AE24" s="136"/>
      <c r="AF24" s="137"/>
      <c r="AG24" s="43"/>
    </row>
    <row r="25" spans="1:36" ht="14.45" customHeight="1" x14ac:dyDescent="0.2">
      <c r="A25" s="148" t="s">
        <v>4</v>
      </c>
      <c r="B25" s="149"/>
      <c r="C25" s="152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4"/>
      <c r="Q25" s="96" t="str">
        <f>AH6</f>
        <v/>
      </c>
      <c r="R25" s="98"/>
      <c r="S25" s="119"/>
      <c r="T25" s="120"/>
      <c r="U25" s="96" t="str">
        <f>A20</f>
        <v/>
      </c>
      <c r="V25" s="98"/>
      <c r="W25" s="96" t="str">
        <f>A9</f>
        <v/>
      </c>
      <c r="X25" s="98"/>
      <c r="Y25" s="96" t="str">
        <f>A13</f>
        <v/>
      </c>
      <c r="Z25" s="98"/>
      <c r="AA25" s="96" t="str">
        <f>A17</f>
        <v/>
      </c>
      <c r="AB25" s="98"/>
      <c r="AC25" s="121" t="str">
        <f>IF(AH6="","",(IF(Q25&lt;&gt;"",Q25,0))+(IF(S25&lt;&gt;"",S25,0))+(IF(U25&lt;&gt;"",U25,0))+(IF(W25&lt;&gt;"",W25,0))+(IF(Y25&lt;&gt;"",Y25,0))+(IF(AA25&lt;&gt;"",AA25,0)))</f>
        <v/>
      </c>
      <c r="AD25" s="121"/>
      <c r="AE25" s="122"/>
      <c r="AF25" s="123"/>
      <c r="AG25" s="43"/>
    </row>
    <row r="26" spans="1:36" ht="14.45" customHeight="1" x14ac:dyDescent="0.2">
      <c r="A26" s="159" t="s">
        <v>5</v>
      </c>
      <c r="B26" s="160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1"/>
      <c r="Q26" s="99" t="str">
        <f>AH16</f>
        <v/>
      </c>
      <c r="R26" s="101"/>
      <c r="S26" s="99" t="str">
        <f>AH20</f>
        <v/>
      </c>
      <c r="T26" s="101"/>
      <c r="U26" s="119"/>
      <c r="V26" s="120"/>
      <c r="W26" s="99" t="str">
        <f>A7</f>
        <v/>
      </c>
      <c r="X26" s="101"/>
      <c r="Y26" s="99" t="str">
        <f>A11</f>
        <v/>
      </c>
      <c r="Z26" s="101"/>
      <c r="AA26" s="99" t="str">
        <f>A14</f>
        <v/>
      </c>
      <c r="AB26" s="101"/>
      <c r="AC26" s="116" t="str">
        <f>IF(A7="","",(IF(Q26&lt;&gt;"",Q26,0))+(IF(S26&lt;&gt;"",S26,0))+(IF(U26&lt;&gt;"",U26,0))+(IF(W26&lt;&gt;"",W26,0))+(IF(Y26&lt;&gt;"",Y26,0))+(IF(AA26&lt;&gt;"",AA26,0)))</f>
        <v/>
      </c>
      <c r="AD26" s="116"/>
      <c r="AE26" s="117"/>
      <c r="AF26" s="118"/>
      <c r="AG26" s="43"/>
    </row>
    <row r="27" spans="1:36" ht="14.45" customHeight="1" x14ac:dyDescent="0.2">
      <c r="A27" s="148" t="s">
        <v>6</v>
      </c>
      <c r="B27" s="149"/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  <c r="Q27" s="96" t="str">
        <f>AH12</f>
        <v/>
      </c>
      <c r="R27" s="98"/>
      <c r="S27" s="96" t="str">
        <f>AH9</f>
        <v/>
      </c>
      <c r="T27" s="98"/>
      <c r="U27" s="96" t="str">
        <f>AH7</f>
        <v/>
      </c>
      <c r="V27" s="98"/>
      <c r="W27" s="119"/>
      <c r="X27" s="120"/>
      <c r="Y27" s="96" t="str">
        <f>A15</f>
        <v/>
      </c>
      <c r="Z27" s="98"/>
      <c r="AA27" s="96" t="str">
        <f>A19</f>
        <v/>
      </c>
      <c r="AB27" s="98"/>
      <c r="AC27" s="121" t="str">
        <f>IF(AH7="","",(IF(Q27&lt;&gt;"",Q27,0))+(IF(S27&lt;&gt;"",S27,0))+(IF(U27&lt;&gt;"",U27,0))+(IF(W27&lt;&gt;"",W27,0))+(IF(Y27&lt;&gt;"",Y27,0))+(IF(AA27&lt;&gt;"",AA27,0)))</f>
        <v/>
      </c>
      <c r="AD27" s="121"/>
      <c r="AE27" s="122"/>
      <c r="AF27" s="123"/>
      <c r="AG27" s="43"/>
    </row>
    <row r="28" spans="1:36" ht="14.45" customHeight="1" x14ac:dyDescent="0.2">
      <c r="A28" s="159" t="s">
        <v>7</v>
      </c>
      <c r="B28" s="160"/>
      <c r="C28" s="129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1"/>
      <c r="Q28" s="99" t="str">
        <f>AH18</f>
        <v/>
      </c>
      <c r="R28" s="101"/>
      <c r="S28" s="99" t="str">
        <f>AH13</f>
        <v/>
      </c>
      <c r="T28" s="101"/>
      <c r="U28" s="99" t="str">
        <f>AH11</f>
        <v/>
      </c>
      <c r="V28" s="101"/>
      <c r="W28" s="99" t="str">
        <f>AH15</f>
        <v/>
      </c>
      <c r="X28" s="101"/>
      <c r="Y28" s="119"/>
      <c r="Z28" s="120"/>
      <c r="AA28" s="99" t="str">
        <f>A8</f>
        <v/>
      </c>
      <c r="AB28" s="101"/>
      <c r="AC28" s="116" t="str">
        <f>IF(A8="","",(IF(Q28&lt;&gt;"",Q28,0))+(IF(S28&lt;&gt;"",S28,0))+(IF(U28&lt;&gt;"",U28,0))+(IF(W28&lt;&gt;"",W28,0))+(IF(Y28&lt;&gt;"",Y28,0))+(IF(AA28&lt;&gt;"",AA28,0)))</f>
        <v/>
      </c>
      <c r="AD28" s="116"/>
      <c r="AE28" s="117"/>
      <c r="AF28" s="118"/>
      <c r="AG28" s="43"/>
      <c r="AI28"/>
    </row>
    <row r="29" spans="1:36" ht="14.45" customHeight="1" thickBot="1" x14ac:dyDescent="0.25">
      <c r="A29" s="150" t="s">
        <v>8</v>
      </c>
      <c r="B29" s="151"/>
      <c r="C29" s="155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7"/>
      <c r="Q29" s="114" t="str">
        <f>AH10</f>
        <v/>
      </c>
      <c r="R29" s="115"/>
      <c r="S29" s="114" t="str">
        <f>AH17</f>
        <v/>
      </c>
      <c r="T29" s="115"/>
      <c r="U29" s="114" t="str">
        <f>AH14</f>
        <v/>
      </c>
      <c r="V29" s="115"/>
      <c r="W29" s="114" t="str">
        <f>AH19</f>
        <v/>
      </c>
      <c r="X29" s="115"/>
      <c r="Y29" s="114" t="str">
        <f>AH8</f>
        <v/>
      </c>
      <c r="Z29" s="115"/>
      <c r="AA29" s="112"/>
      <c r="AB29" s="113"/>
      <c r="AC29" s="109" t="str">
        <f>IF(AH8="","",(IF(Q29&lt;&gt;"",Q29,0))+(IF(S29&lt;&gt;"",S29,0))+(IF(U29&lt;&gt;"",U29,0))+(IF(W29&lt;&gt;"",W29,0))+(IF(Y29&lt;&gt;"",Y29,0))+(IF(AA29&lt;&gt;"",AA29,0)))</f>
        <v/>
      </c>
      <c r="AD29" s="109"/>
      <c r="AE29" s="110"/>
      <c r="AF29" s="111"/>
      <c r="AG29" s="43"/>
      <c r="AI29"/>
    </row>
    <row r="30" spans="1:36" ht="14.45" customHeight="1" x14ac:dyDescent="0.2">
      <c r="A30" s="14"/>
      <c r="B30" s="1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4"/>
      <c r="AD30" s="14"/>
      <c r="AE30" s="14"/>
      <c r="AF30" s="14"/>
      <c r="AG30" s="14"/>
      <c r="AI30"/>
    </row>
    <row r="31" spans="1:36" ht="14.45" customHeight="1" thickBot="1" x14ac:dyDescent="0.25">
      <c r="A31" s="4" t="s">
        <v>11</v>
      </c>
      <c r="E31" s="2"/>
      <c r="AI31"/>
    </row>
    <row r="32" spans="1:36" ht="14.45" customHeight="1" thickBot="1" x14ac:dyDescent="0.25">
      <c r="A32" s="45" t="s">
        <v>0</v>
      </c>
      <c r="B32" s="8">
        <v>1</v>
      </c>
      <c r="C32" s="8">
        <v>2</v>
      </c>
      <c r="D32" s="49">
        <v>3</v>
      </c>
      <c r="E32" s="44"/>
      <c r="F32" s="161" t="s">
        <v>1</v>
      </c>
      <c r="G32" s="162"/>
      <c r="H32" s="162"/>
      <c r="I32" s="162"/>
      <c r="J32" s="162"/>
      <c r="K32" s="162"/>
      <c r="L32" s="162"/>
      <c r="M32" s="162"/>
      <c r="N32" s="163"/>
      <c r="O32" s="161" t="s">
        <v>2</v>
      </c>
      <c r="P32" s="162"/>
      <c r="Q32" s="163"/>
      <c r="R32" s="161" t="s">
        <v>1</v>
      </c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3"/>
      <c r="AD32" s="50"/>
      <c r="AE32" s="51">
        <v>1</v>
      </c>
      <c r="AF32" s="51">
        <v>2</v>
      </c>
      <c r="AG32" s="52">
        <v>3</v>
      </c>
      <c r="AH32" s="53" t="s">
        <v>0</v>
      </c>
      <c r="AI32" s="86"/>
    </row>
    <row r="33" spans="1:41" ht="14.45" customHeight="1" x14ac:dyDescent="0.2">
      <c r="A33" s="34" t="str">
        <f>IF(B33="","",IF(C33="",B33,IF(B33+C33=2,3,IF(D33="",B33+C33,B33+C33+D33))))</f>
        <v/>
      </c>
      <c r="B33" s="81"/>
      <c r="C33" s="81"/>
      <c r="D33" s="81"/>
      <c r="E33" s="32" t="str">
        <f>IF(AE24="","",IF(AE24=1,A24,IF(AE25=1,A25,IF(AE26=1,A26,IF(AE27=1,A27,IF(AE28=1,A28,IF(AE29=1,A29)))))))</f>
        <v/>
      </c>
      <c r="F33" s="164" t="str">
        <f>IF(AE24="","",IF(AE24=1,C24,IF(AE25=1,C25,IF(AE26=1,C26,IF(AE27=1,C27,IF(AE28=1,C28,IF(AE29=1,C29)))))))</f>
        <v/>
      </c>
      <c r="G33" s="165"/>
      <c r="H33" s="165"/>
      <c r="I33" s="165"/>
      <c r="J33" s="165"/>
      <c r="K33" s="165"/>
      <c r="L33" s="165"/>
      <c r="M33" s="165"/>
      <c r="N33" s="166"/>
      <c r="O33" s="138">
        <v>26</v>
      </c>
      <c r="P33" s="158"/>
      <c r="Q33" s="139"/>
      <c r="R33" s="164" t="str">
        <f>IF('5er Gr2'!AE21="","",IF('5er Gr2'!AE21=2,'5er Gr2'!C21,IF('5er Gr2'!AE22=2,'5er Gr2'!C22,IF('5er Gr2'!AE23=2,'5er Gr2'!C23,IF('5er Gr2'!AE24=2,'5er Gr2'!C24,IF('5er Gr2'!AE25=2,'5er Gr2'!C25,IF('5er Gr2'!#REF!=2,'5er Gr2'!#REF!,)))))))</f>
        <v/>
      </c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6"/>
      <c r="AD33" s="32" t="str">
        <f>IF('5er Gr2'!AE21="","",IF('5er Gr2'!AE21=2,'5er Gr2'!A21,IF('5er Gr2'!AE22=2,'5er Gr2'!A22,IF('5er Gr2'!AE23=2,'5er Gr2'!A23,IF('5er Gr2'!AE24=2,'5er Gr2'!A24,IF('5er Gr2'!AE25=2,'5er Gr2'!A25))))))</f>
        <v/>
      </c>
      <c r="AE33" s="36" t="str">
        <f t="shared" ref="AE33:AG34" si="7">IF(B33=1,"0",IF(B33="","","1"))</f>
        <v/>
      </c>
      <c r="AF33" s="36" t="str">
        <f t="shared" si="7"/>
        <v/>
      </c>
      <c r="AG33" s="36" t="str">
        <f t="shared" si="7"/>
        <v/>
      </c>
      <c r="AH33" s="37" t="str">
        <f>IF(AE33="","",IF(AF33="",AE33,IF(AE33+AF33=2,3,IF(AG33="",AE33+AF33,AE33+AF33+AG33))))</f>
        <v/>
      </c>
      <c r="AI33" s="87"/>
      <c r="AJ33" t="str">
        <f>IF(A33="","",IF(AND(A33=1,AH33=1)+OR(C33="")+AND(A33+AH33&gt;3)+OR(A33+AH33=2),"nicht i.o.","i.o."))</f>
        <v/>
      </c>
    </row>
    <row r="34" spans="1:41" ht="14.45" customHeight="1" thickBot="1" x14ac:dyDescent="0.25">
      <c r="A34" s="35" t="str">
        <f>IF(B34="","",IF(C34="",B34,IF(B34+C34=2,3,IF(D34="",B34+C34,B34+C34+D34))))</f>
        <v/>
      </c>
      <c r="B34" s="73"/>
      <c r="C34" s="73"/>
      <c r="D34" s="73"/>
      <c r="E34" s="19" t="str">
        <f>IF('5er Gr2'!AE21="","",IF('5er Gr2'!AE21=1,'5er Gr2'!A21,IF('5er Gr2'!AE22=1,'5er Gr2'!A22,IF('5er Gr2'!AE23=1,'5er Gr2'!A23,IF('5er Gr2'!AE24=1,'5er Gr2'!A24,IF('5er Gr2'!AE25=1,'5er Gr2'!A25))))))</f>
        <v/>
      </c>
      <c r="F34" s="175" t="str">
        <f>IF('5er Gr2'!AE21="","",IF('5er Gr2'!AE21=1,'5er Gr2'!C21,IF('5er Gr2'!AE22=1,'5er Gr2'!C22,IF('5er Gr2'!AE23=1,'5er Gr2'!C23,IF('5er Gr2'!AE24=1,'5er Gr2'!C24,IF('5er Gr2'!AE25=1,'5er Gr2'!C25,IF('5er Gr2'!#REF!=1,'5er Gr2'!#REF!,)))))))</f>
        <v/>
      </c>
      <c r="G34" s="176"/>
      <c r="H34" s="176"/>
      <c r="I34" s="176"/>
      <c r="J34" s="176"/>
      <c r="K34" s="176"/>
      <c r="L34" s="176"/>
      <c r="M34" s="176"/>
      <c r="N34" s="177"/>
      <c r="O34" s="114">
        <v>27</v>
      </c>
      <c r="P34" s="186"/>
      <c r="Q34" s="115"/>
      <c r="R34" s="175" t="str">
        <f>IF(AE24="","",IF(AE24=2,C24,IF(AE25=2,C25,IF(AE26=2,C26,IF(AE27=2,C27,IF(AE28=2,C28,IF(AE29=2,C29)))))))</f>
        <v/>
      </c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7"/>
      <c r="AD34" s="19" t="str">
        <f>IF(AE24="","",IF(AE24=2,A24,IF(AE25=2,A25,IF(AE26=2,A26,IF(AE27=2,CA27,IF(AE28=2,A28,IF(AE29=2,A29)))))))</f>
        <v/>
      </c>
      <c r="AE34" s="38" t="str">
        <f t="shared" si="7"/>
        <v/>
      </c>
      <c r="AF34" s="38" t="str">
        <f t="shared" si="7"/>
        <v/>
      </c>
      <c r="AG34" s="38" t="str">
        <f t="shared" si="7"/>
        <v/>
      </c>
      <c r="AH34" s="39" t="str">
        <f>IF(AE34="","",IF(AF34="",AE34,IF(AE34+AF34=2,3,IF(AG34="",AE34+AF34,AE34+AF34+AG34))))</f>
        <v/>
      </c>
      <c r="AI34" s="88"/>
      <c r="AJ34" t="str">
        <f>IF(A34="","",IF(AND(A34=1,AH34=1)+OR(C34="")+AND(A34+AH34&gt;3)+OR(A34+AH34=2),"nicht i.o.","i.o."))</f>
        <v/>
      </c>
    </row>
    <row r="35" spans="1:41" ht="14.45" customHeight="1" x14ac:dyDescent="0.2">
      <c r="A35" s="14"/>
      <c r="B35" s="15"/>
      <c r="C35" s="15"/>
      <c r="D35" s="15"/>
      <c r="E35" s="17"/>
      <c r="F35" s="17"/>
      <c r="G35" s="16"/>
      <c r="H35" s="16"/>
      <c r="I35" s="16"/>
      <c r="J35" s="16"/>
      <c r="K35" s="16"/>
      <c r="L35" s="16"/>
      <c r="M35" s="16"/>
      <c r="N35" s="16"/>
      <c r="O35" s="15"/>
      <c r="P35" s="15"/>
      <c r="Q35" s="15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  <c r="AE35" s="15"/>
      <c r="AF35" s="15"/>
      <c r="AG35" s="15"/>
      <c r="AH35" s="14"/>
      <c r="AI35" s="14"/>
      <c r="AJ35" t="str">
        <f>IF(A35="","",IF(AND(A35=1,AH35=1)+OR(C35="")+AND(A35+AH35&gt;3)+OR(A35+AH35=2),"nicht i.o.","i.o."))</f>
        <v/>
      </c>
      <c r="AM35" s="2" t="s">
        <v>43</v>
      </c>
    </row>
    <row r="36" spans="1:41" ht="13.5" thickBot="1" x14ac:dyDescent="0.25">
      <c r="A36" s="3" t="s">
        <v>21</v>
      </c>
      <c r="F36" s="89"/>
      <c r="G36" s="89"/>
      <c r="H36" s="89"/>
      <c r="I36" s="89"/>
      <c r="J36" s="89"/>
      <c r="K36" s="89"/>
      <c r="L36" s="89"/>
      <c r="M36" s="89"/>
      <c r="N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H36"/>
      <c r="AI36"/>
    </row>
    <row r="37" spans="1:41" ht="13.5" thickBot="1" x14ac:dyDescent="0.25">
      <c r="A37" s="29" t="str">
        <f>IF(B37="","",IF(C37="",B37,IF(B37+C37=2,3,IF(D37="",B37+C37,B37+C37+D37))))</f>
        <v/>
      </c>
      <c r="B37" s="71"/>
      <c r="C37" s="71"/>
      <c r="D37" s="71"/>
      <c r="E37" s="72" t="str">
        <f>IF(AE24="","",IF(AE24=5,A24,IF(AE25=5,A25,IF(AE26=5,A26,IF(AE27=5,A27,IF(AE28=5,A28,IF(AE29=5,A29)))))))</f>
        <v/>
      </c>
      <c r="F37" s="178" t="str">
        <f>IF(AE24="","",IF(AE24=5,C24,IF(AE25=5,C25,IF(AE26=5,C26,IF(AE27=5,C27,IF(AE28=5,C28,IF(AE29=5,C29)))))))</f>
        <v/>
      </c>
      <c r="G37" s="179"/>
      <c r="H37" s="179"/>
      <c r="I37" s="179"/>
      <c r="J37" s="179"/>
      <c r="K37" s="179"/>
      <c r="L37" s="179"/>
      <c r="M37" s="179"/>
      <c r="N37" s="180"/>
      <c r="O37" s="182">
        <v>28</v>
      </c>
      <c r="P37" s="183"/>
      <c r="Q37" s="184"/>
      <c r="R37" s="178" t="str">
        <f>IF('5er Gr2'!AE21="","",IF('5er Gr2'!AE21=5,'5er Gr2'!C21,IF('5er Gr2'!AE22=5,'5er Gr2'!C22,IF('5er Gr2'!AE23=5,'5er Gr2'!C23,IF('5er Gr2'!AE24=5,'5er Gr2'!C24,IF('5er Gr2'!AE25=5,'5er Gr2'!C25,IF('5er Gr2'!#REF!=5,'5er Gr2'!#REF!)))))))</f>
        <v/>
      </c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80"/>
      <c r="AD37" s="72" t="str">
        <f>IF('5er Gr2'!AE21="","",IF('5er Gr2'!AE21=5,'5er Gr2'!A21,IF('5er Gr2'!AE22=5,'5er Gr2'!A22,IF('5er Gr2'!AE23=5,'5er Gr2'!A23,IF('5er Gr2'!AE24=5,'5er Gr2'!A24,IF('5er Gr2'!AE25=5,'5er Gr2'!A25))))))</f>
        <v/>
      </c>
      <c r="AE37" s="30" t="str">
        <f>IF(B37=1,"0",IF(B37="","","1"))</f>
        <v/>
      </c>
      <c r="AF37" s="30" t="str">
        <f>IF(C37=1,"0",IF(C37="","","1"))</f>
        <v/>
      </c>
      <c r="AG37" s="30" t="str">
        <f>IF(D37=1,"0",IF(D37="","","1"))</f>
        <v/>
      </c>
      <c r="AH37" s="31" t="str">
        <f>IF(AE37="","",IF(AF37="",AE37,IF(AE37+AF37=2,3,IF(AG37="",AE37+AF37,AE37+AF37+AG37))))</f>
        <v/>
      </c>
      <c r="AI37" s="87"/>
      <c r="AJ37" t="str">
        <f>IF(A37="","",IF(AND(A37=1,AH37=1)+OR(C37="")+AND(A37+AH37&gt;3)+OR(A37+AH37=2),"nicht i.o.","i.o."))</f>
        <v/>
      </c>
      <c r="AM37">
        <v>11</v>
      </c>
      <c r="AO37" t="str">
        <f>IF(AE24="","",IF(AE24=6,C24,IF(AE25=6,C25,IF(AE26=6,C26,IF(AE27=6,C27,IF(AE28=6,C28,IF(AE29=6,C29)))))))</f>
        <v/>
      </c>
    </row>
    <row r="38" spans="1:41" ht="13.5" thickBot="1" x14ac:dyDescent="0.25">
      <c r="A38" s="3" t="s">
        <v>22</v>
      </c>
      <c r="F38" s="89"/>
      <c r="G38" s="89"/>
      <c r="H38" s="89"/>
      <c r="I38" s="89"/>
      <c r="J38" s="89"/>
      <c r="K38" s="89"/>
      <c r="L38" s="89"/>
      <c r="M38" s="89"/>
      <c r="N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H38"/>
      <c r="AI38"/>
      <c r="AM38">
        <v>10</v>
      </c>
      <c r="AO38" t="str">
        <f>IF(C28="","",IF(OR(A37="",A37+AH37&gt;3,A37+AH37&lt;=2),"",IF(A37&lt;=1,F37,R37)))</f>
        <v/>
      </c>
    </row>
    <row r="39" spans="1:41" ht="13.5" thickBot="1" x14ac:dyDescent="0.25">
      <c r="A39" s="40" t="str">
        <f>IF(B39="","",IF(C39="",B39,IF(B39+C39=2,3,IF(D39="",B39+C39,B39+C39+D39))))</f>
        <v/>
      </c>
      <c r="B39" s="69"/>
      <c r="C39" s="69"/>
      <c r="D39" s="69"/>
      <c r="E39" s="70" t="str">
        <f>IF(AE24="","",IF(AE24=4,A24,IF(AE25=4,A25,IF(AE26=4,A26,IF(AE27=4,A27,IF(AE28=4,A28,IF(AE29=4,A29)))))))</f>
        <v/>
      </c>
      <c r="F39" s="181" t="str">
        <f>IF(AE24="","",IF(AE24=4,C24,IF(AE25=4,C25,IF(AE26=4,C26,IF(AE27=4,C27,IF(AE28=4,C28,IF(AE29=4,C29)))))))</f>
        <v/>
      </c>
      <c r="G39" s="141"/>
      <c r="H39" s="141"/>
      <c r="I39" s="141"/>
      <c r="J39" s="141"/>
      <c r="K39" s="141"/>
      <c r="L39" s="141"/>
      <c r="M39" s="141"/>
      <c r="N39" s="142"/>
      <c r="O39" s="185">
        <v>29</v>
      </c>
      <c r="P39" s="140"/>
      <c r="Q39" s="168"/>
      <c r="R39" s="181" t="str">
        <f>IF('5er Gr2'!AE21="","",IF('5er Gr2'!AE21=4,'5er Gr2'!C21,IF('5er Gr2'!AE22=4,'5er Gr2'!C22,IF('5er Gr2'!AE23=4,'5er Gr2'!C23,IF('5er Gr2'!AE24=4,'5er Gr2'!C24,IF('5er Gr2'!AE25=4,'5er Gr2'!C25,IF('5er Gr2'!#REF!=4,'5er Gr2'!#REF!)))))))</f>
        <v/>
      </c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2"/>
      <c r="AD39" s="70" t="str">
        <f>IF('5er Gr2'!AE21="","",IF('5er Gr2'!AE21=4,'5er Gr2'!A21,IF('5er Gr2'!AE22=4,'5er Gr2'!A22,IF('5er Gr2'!AE23=4,'5er Gr2'!A23,IF('5er Gr2'!AE24=4,'5er Gr2'!A24,IF('5er Gr2'!AE25=4,'5er Gr2'!A25))))))</f>
        <v/>
      </c>
      <c r="AE39" s="41" t="str">
        <f>IF(B39=1,"0",IF(B39="","","1"))</f>
        <v/>
      </c>
      <c r="AF39" s="41" t="str">
        <f>IF(C39=1,"0",IF(C39="","","1"))</f>
        <v/>
      </c>
      <c r="AG39" s="41" t="str">
        <f>IF(D39=1,"0",IF(D39="","","1"))</f>
        <v/>
      </c>
      <c r="AH39" s="42" t="str">
        <f>IF(AE39="","",IF(AF39="",AE39,IF(AE39+AF39=2,3,IF(AG39="",AE39+AF39,AE39+AF39+AG39))))</f>
        <v/>
      </c>
      <c r="AI39" s="88"/>
      <c r="AJ39" t="str">
        <f>IF(A39="","",IF(AND(A39=1,AH39=1)+OR(C39="")+AND(A39+AH39&gt;3)+OR(A39+AH39=2),"nicht i.o.","i.o."))</f>
        <v/>
      </c>
      <c r="AM39">
        <v>9</v>
      </c>
      <c r="AO39" s="68" t="str">
        <f>IF(C28="","",IF(OR(A37="",A37+AH37&gt;3,A37+AH37&lt;=2),"",IF(A37&gt;=2,F37,R37)))</f>
        <v/>
      </c>
    </row>
    <row r="40" spans="1:41" ht="13.5" thickBot="1" x14ac:dyDescent="0.25">
      <c r="A40" s="3" t="s">
        <v>23</v>
      </c>
      <c r="F40" s="89"/>
      <c r="G40" s="89"/>
      <c r="H40" s="89"/>
      <c r="I40" s="89"/>
      <c r="J40" s="89"/>
      <c r="K40" s="89"/>
      <c r="L40" s="89"/>
      <c r="M40" s="89"/>
      <c r="N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H40"/>
      <c r="AI40"/>
      <c r="AM40">
        <v>8</v>
      </c>
      <c r="AO40" t="str">
        <f>IF(C24="","",IF(OR(A39="",A39+AH39&gt;3,A39+AH39&lt;=2),"",IF(A39&lt;=1,F39,R39)))</f>
        <v/>
      </c>
    </row>
    <row r="41" spans="1:41" ht="13.5" thickBot="1" x14ac:dyDescent="0.25">
      <c r="A41" s="29" t="str">
        <f>IF(B41="","",IF(C41="",B41,IF(B41+C41=2,3,IF(D41="",B41+C41,B41+C41+D41))))</f>
        <v/>
      </c>
      <c r="B41" s="71"/>
      <c r="C41" s="71"/>
      <c r="D41" s="71"/>
      <c r="E41" s="72" t="str">
        <f>IF(AE24="","",IF(AE24=3,A24,IF(AE25=3,A25,IF(AE26=3,A26,IF(AE27=3,A27,IF(AE28=3,A28,IF(AE29=3,A29)))))))</f>
        <v/>
      </c>
      <c r="F41" s="178" t="str">
        <f>IF(AE24="","",IF(AE24=3,C24,IF(AE25=3,C25,IF(AE26=3,C26,IF(AE27=3,C27,IF(AE28=3,C28,IF(AE29=3,C29)))))))</f>
        <v/>
      </c>
      <c r="G41" s="179"/>
      <c r="H41" s="179"/>
      <c r="I41" s="179"/>
      <c r="J41" s="179"/>
      <c r="K41" s="179"/>
      <c r="L41" s="179"/>
      <c r="M41" s="179"/>
      <c r="N41" s="180"/>
      <c r="O41" s="182">
        <v>30</v>
      </c>
      <c r="P41" s="183"/>
      <c r="Q41" s="184"/>
      <c r="R41" s="178" t="str">
        <f>IF('5er Gr2'!AE21="","",IF('5er Gr2'!AE21=3,'5er Gr2'!C21,IF('5er Gr2'!AE22=3,'5er Gr2'!C22,IF('5er Gr2'!AE23=3,'5er Gr2'!C23,IF('5er Gr2'!AE24=3,'5er Gr2'!C24,IF('5er Gr2'!AE25=3,'5er Gr2'!C25,IF('5er Gr2'!#REF!=3,'5er Gr2'!#REF!)))))))</f>
        <v/>
      </c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80"/>
      <c r="AD41" s="72" t="str">
        <f>IF('5er Gr2'!AE21="","",IF('5er Gr2'!AE21=3,'5er Gr2'!A21,IF('5er Gr2'!AE22=3,'5er Gr2'!A22,IF('5er Gr2'!AE23=3,'5er Gr2'!A23,IF('5er Gr2'!AE24=3,'5er Gr2'!A24,IF('5er Gr2'!AE25=3,'5er Gr2'!A25))))))</f>
        <v/>
      </c>
      <c r="AE41" s="30" t="str">
        <f>IF(B41=1,"0",IF(B41="","","1"))</f>
        <v/>
      </c>
      <c r="AF41" s="30" t="str">
        <f>IF(C41=1,"0",IF(C41="","","1"))</f>
        <v/>
      </c>
      <c r="AG41" s="30" t="str">
        <f>IF(D41=1,"0",IF(D41="","","1"))</f>
        <v/>
      </c>
      <c r="AH41" s="31" t="str">
        <f>IF(AE41="","",IF(AF41="",AE41,IF(AE41+AF41=2,3,IF(AG41="",AE41+AF41,AE41+AF41+AG41))))</f>
        <v/>
      </c>
      <c r="AI41" s="87"/>
      <c r="AJ41" t="str">
        <f>IF(A41="","",IF(AND(A41=1,AH41=1)+OR(C41="")+AND(A41+AH41&gt;3)+OR(A41+AH41=2),"nicht i.o.","i.o."))</f>
        <v/>
      </c>
      <c r="AM41">
        <v>7</v>
      </c>
      <c r="AO41" s="68" t="str">
        <f>IF(C24="","",IF(OR(A39="",A39+AH39&gt;3,A39+AH39&lt;=2),"",IF(A39&gt;=2,F39,R39)))</f>
        <v/>
      </c>
    </row>
    <row r="42" spans="1:41" ht="14.45" customHeight="1" x14ac:dyDescent="0.2">
      <c r="A42" s="14"/>
      <c r="B42" s="15"/>
      <c r="C42" s="15"/>
      <c r="D42" s="15"/>
      <c r="E42" s="17"/>
      <c r="F42" s="17"/>
      <c r="G42" s="16"/>
      <c r="H42" s="16"/>
      <c r="I42" s="16"/>
      <c r="J42" s="16"/>
      <c r="K42" s="16"/>
      <c r="L42" s="16"/>
      <c r="M42" s="16"/>
      <c r="N42" s="16"/>
      <c r="O42" s="15"/>
      <c r="P42" s="15"/>
      <c r="Q42" s="15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7"/>
      <c r="AE42" s="15"/>
      <c r="AF42" s="15"/>
      <c r="AG42" s="15"/>
      <c r="AH42" s="14"/>
      <c r="AI42" s="14"/>
      <c r="AJ42" t="str">
        <f>IF(A42="","",IF(AND(A42=1,AH42=1)+OR(C42="")+AND(A42+AH42&gt;3)+OR(A42+AH42=2),"nicht i.o.","i.o."))</f>
        <v/>
      </c>
      <c r="AM42">
        <v>6</v>
      </c>
      <c r="AO42" t="str">
        <f>IF(C24="","",IF(OR(A41="",A41+AH41&gt;3,A41+AH41&lt;=2),"",IF(A41&lt;=1,F41,R41)))</f>
        <v/>
      </c>
    </row>
    <row r="43" spans="1:41" ht="14.45" customHeight="1" thickBot="1" x14ac:dyDescent="0.25">
      <c r="A43" s="3" t="s">
        <v>12</v>
      </c>
      <c r="F43" s="89"/>
      <c r="G43" s="89"/>
      <c r="H43" s="89"/>
      <c r="I43" s="89"/>
      <c r="J43" s="89"/>
      <c r="K43" s="89"/>
      <c r="L43" s="89"/>
      <c r="M43" s="89"/>
      <c r="N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H43"/>
      <c r="AI43"/>
      <c r="AM43">
        <v>5</v>
      </c>
      <c r="AO43" s="68" t="str">
        <f>IF(C24="","",IF(OR(A41="",A41+AH41&gt;3,A41+AH41&lt;=2),"",IF(A41&gt;=2,F41,R41)))</f>
        <v/>
      </c>
    </row>
    <row r="44" spans="1:41" ht="14.45" customHeight="1" thickBot="1" x14ac:dyDescent="0.25">
      <c r="A44" s="40" t="str">
        <f>IF(B44="","",IF(C44="",B44,IF(B44+C44=2,3,IF(D44="",B44+C44,B44+C44+D44))))</f>
        <v/>
      </c>
      <c r="B44" s="69"/>
      <c r="C44" s="69"/>
      <c r="D44" s="69"/>
      <c r="E44" s="6" t="str">
        <f>IF(A33="","",IF(A33&gt;1,AD33,E33))</f>
        <v/>
      </c>
      <c r="F44" s="181" t="str">
        <f>IF(A33="","",IF(A33&gt;1,R33,F33))</f>
        <v/>
      </c>
      <c r="G44" s="141"/>
      <c r="H44" s="141"/>
      <c r="I44" s="141"/>
      <c r="J44" s="141"/>
      <c r="K44" s="141"/>
      <c r="L44" s="141"/>
      <c r="M44" s="141"/>
      <c r="N44" s="142"/>
      <c r="O44" s="185">
        <v>31</v>
      </c>
      <c r="P44" s="140"/>
      <c r="Q44" s="168"/>
      <c r="R44" s="181" t="str">
        <f>IF(A34="","",IF(A34&gt;1,R34,F34))</f>
        <v/>
      </c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2"/>
      <c r="AD44" s="6" t="str">
        <f>IF(A34="","",IF(A34&gt;1,AD34,E34))</f>
        <v/>
      </c>
      <c r="AE44" s="41" t="str">
        <f>IF(B44=1,"0",IF(B44="","","1"))</f>
        <v/>
      </c>
      <c r="AF44" s="41" t="str">
        <f>IF(C44=1,"0",IF(C44="","","1"))</f>
        <v/>
      </c>
      <c r="AG44" s="41" t="str">
        <f>IF(D44=1,"0",IF(D44="","","1"))</f>
        <v/>
      </c>
      <c r="AH44" s="42" t="str">
        <f>IF(AE44="","",IF(AF44="",AE44,IF(AE44+AF44=2,3,IF(AG44="",AE44+AF44,AE44+AF44+AG44))))</f>
        <v/>
      </c>
      <c r="AI44" s="88"/>
      <c r="AJ44" t="str">
        <f>IF(A44="","",IF(AND(A44=1,AH44=1)+OR(C44="")+AND(A44+AH44&gt;3)+OR(A44+AH44=2),"nicht i.o.","i.o."))</f>
        <v/>
      </c>
      <c r="AM44">
        <v>4</v>
      </c>
      <c r="AO44" t="str">
        <f>IF(C28="","",IF(OR(A44="",A44+AH44&gt;3,A44+AH44&lt;=2),"",IF(A44&lt;=1,F44,R44)))</f>
        <v/>
      </c>
    </row>
    <row r="45" spans="1:41" ht="14.45" customHeight="1" x14ac:dyDescent="0.2">
      <c r="A45" s="14"/>
      <c r="B45" s="15"/>
      <c r="C45" s="15"/>
      <c r="D45" s="15"/>
      <c r="E45" s="17"/>
      <c r="F45" s="17"/>
      <c r="G45" s="16"/>
      <c r="H45" s="16"/>
      <c r="I45" s="16"/>
      <c r="J45" s="16"/>
      <c r="K45" s="16"/>
      <c r="L45" s="16"/>
      <c r="M45" s="16"/>
      <c r="N45" s="16"/>
      <c r="O45" s="15"/>
      <c r="P45" s="15"/>
      <c r="Q45" s="15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7"/>
      <c r="AE45" s="15"/>
      <c r="AF45" s="15"/>
      <c r="AG45" s="15"/>
      <c r="AH45" s="14"/>
      <c r="AI45" s="14"/>
      <c r="AJ45" t="str">
        <f>IF(A45="","",IF(AND(A45=1,AH45=1)+OR(C45="")+AND(A45+AH45&gt;3)+OR(A45+AH45=2),"nicht i.o.","i.o."))</f>
        <v/>
      </c>
      <c r="AM45">
        <v>3</v>
      </c>
      <c r="AO45" s="68" t="str">
        <f>IF(C24="","",IF(OR(A44="",A44+AH44&gt;3,A44+AH44&lt;=2),"",IF(A44&gt;=2,F44,R44)))</f>
        <v/>
      </c>
    </row>
    <row r="46" spans="1:41" ht="14.45" customHeight="1" thickBot="1" x14ac:dyDescent="0.25">
      <c r="A46" s="3" t="s">
        <v>13</v>
      </c>
      <c r="F46" s="89"/>
      <c r="G46" s="89"/>
      <c r="H46" s="89"/>
      <c r="I46" s="89"/>
      <c r="J46" s="89"/>
      <c r="K46" s="89"/>
      <c r="L46" s="89"/>
      <c r="M46" s="89"/>
      <c r="N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H46"/>
      <c r="AI46"/>
      <c r="AM46">
        <v>2</v>
      </c>
      <c r="AO46" t="str">
        <f>IF(C24="","",IF(OR(A47="",A47+AH47&gt;3,A47+AH47&lt;=2),"",IF(A47&lt;=1,F47,R47)))</f>
        <v/>
      </c>
    </row>
    <row r="47" spans="1:41" ht="14.45" customHeight="1" thickBot="1" x14ac:dyDescent="0.25">
      <c r="A47" s="29" t="str">
        <f>IF(B47="","",IF(C47="",B47,IF(B47+C47=2,3,IF(D47="",B47+C47,B47+C47+D47))))</f>
        <v/>
      </c>
      <c r="B47" s="71"/>
      <c r="C47" s="71"/>
      <c r="D47" s="82"/>
      <c r="E47" s="33" t="str">
        <f>IF(A33="","",IF(A33&gt;1,E33,AD33))</f>
        <v/>
      </c>
      <c r="F47" s="178" t="str">
        <f>IF(A33="","",IF(A33&gt;1,F33,R33))</f>
        <v/>
      </c>
      <c r="G47" s="179"/>
      <c r="H47" s="179"/>
      <c r="I47" s="179"/>
      <c r="J47" s="179"/>
      <c r="K47" s="179"/>
      <c r="L47" s="179"/>
      <c r="M47" s="179"/>
      <c r="N47" s="180"/>
      <c r="O47" s="182">
        <v>32</v>
      </c>
      <c r="P47" s="183"/>
      <c r="Q47" s="184"/>
      <c r="R47" s="178" t="str">
        <f>IF(A34="","",IF(A34&gt;1,F34,R34))</f>
        <v/>
      </c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80"/>
      <c r="AD47" s="33" t="str">
        <f>IF(A34="","",IF(A34&gt;1,E34,AD34))</f>
        <v/>
      </c>
      <c r="AE47" s="30" t="str">
        <f>IF(B47=1,"0",IF(B47="","","1"))</f>
        <v/>
      </c>
      <c r="AF47" s="30" t="str">
        <f>IF(C47=1,"0",IF(C47="","","1"))</f>
        <v/>
      </c>
      <c r="AG47" s="30" t="str">
        <f>IF(D47=1,"0",IF(D47="","","1"))</f>
        <v/>
      </c>
      <c r="AH47" s="31" t="str">
        <f>IF(AE47="","",IF(AF47="",AE47,IF(AE47+AF47=2,3,IF(AG47="",AE47+AF47,AE47+AF47+AG47))))</f>
        <v/>
      </c>
      <c r="AI47" s="87"/>
      <c r="AJ47" t="str">
        <f>IF(A47="","",IF(AND(A47=1,AH47=1)+OR(C47="")+AND(A47+AH47&gt;3)+OR(A47+AH47=2),"nicht i.o.","i.o."))</f>
        <v/>
      </c>
      <c r="AM47">
        <v>1</v>
      </c>
      <c r="AO47" s="68" t="str">
        <f>IF(C24="","",IF(OR(A47="",A47+AH47&gt;3,A47+AH47&lt;=2),"",IF(A47&gt;=2,F47,R47)))</f>
        <v/>
      </c>
    </row>
    <row r="48" spans="1:41" ht="14.1" customHeight="1" x14ac:dyDescent="0.2"/>
    <row r="49" spans="35:35" ht="14.1" customHeight="1" x14ac:dyDescent="0.2"/>
    <row r="50" spans="35:35" ht="14.1" customHeight="1" x14ac:dyDescent="0.2"/>
    <row r="52" spans="35:35" x14ac:dyDescent="0.2">
      <c r="AI52" t="str">
        <f>IF(A52="","",IF(AND(A52=1,AF52=1)+OR(C52="")+AND(A52+AF52&gt;3)+OR(A52+AF52=2),"nicht i.o.","i.o."))</f>
        <v/>
      </c>
    </row>
    <row r="53" spans="35:35" x14ac:dyDescent="0.2">
      <c r="AI53" t="str">
        <f t="shared" ref="AI53:AI60" si="8">IF(A53="","",IF(AND(A53=1,AF53=1)+OR(C53="")+AND(A53+AF53&gt;3)+OR(A53+AF53=2),"nicht i.o.","i.o."))</f>
        <v/>
      </c>
    </row>
    <row r="54" spans="35:35" x14ac:dyDescent="0.2">
      <c r="AI54" t="str">
        <f t="shared" si="8"/>
        <v/>
      </c>
    </row>
    <row r="55" spans="35:35" x14ac:dyDescent="0.2">
      <c r="AI55"/>
    </row>
    <row r="56" spans="35:35" x14ac:dyDescent="0.2">
      <c r="AI56" t="str">
        <f t="shared" si="8"/>
        <v/>
      </c>
    </row>
    <row r="57" spans="35:35" x14ac:dyDescent="0.2">
      <c r="AI57" t="str">
        <f t="shared" si="8"/>
        <v/>
      </c>
    </row>
    <row r="58" spans="35:35" x14ac:dyDescent="0.2">
      <c r="AI58"/>
    </row>
    <row r="59" spans="35:35" x14ac:dyDescent="0.2">
      <c r="AI59" t="str">
        <f t="shared" si="8"/>
        <v/>
      </c>
    </row>
    <row r="60" spans="35:35" x14ac:dyDescent="0.2">
      <c r="AI60" t="str">
        <f t="shared" si="8"/>
        <v/>
      </c>
    </row>
  </sheetData>
  <sheetProtection algorithmName="SHA-512" hashValue="r/6F4zslNzbEoDjPgBWcvCfAti8uXyFitWMLEKNPThEdOQ5loz7RakPRgpcUDm4+pb97sERHsqhelLBzaYO93A==" saltValue="VbxcbHcs11xQ2uI1JD72lA==" spinCount="100000" sheet="1" objects="1" scenarios="1"/>
  <mergeCells count="147">
    <mergeCell ref="F34:N34"/>
    <mergeCell ref="F37:N37"/>
    <mergeCell ref="F39:N39"/>
    <mergeCell ref="F41:N41"/>
    <mergeCell ref="F44:N44"/>
    <mergeCell ref="F47:N47"/>
    <mergeCell ref="R32:AC32"/>
    <mergeCell ref="R33:AC33"/>
    <mergeCell ref="R34:AC34"/>
    <mergeCell ref="R37:AC37"/>
    <mergeCell ref="R39:AC39"/>
    <mergeCell ref="R41:AC41"/>
    <mergeCell ref="R44:AC44"/>
    <mergeCell ref="R47:AC47"/>
    <mergeCell ref="O41:Q41"/>
    <mergeCell ref="O37:Q37"/>
    <mergeCell ref="O39:Q39"/>
    <mergeCell ref="O47:Q47"/>
    <mergeCell ref="O34:Q34"/>
    <mergeCell ref="O44:Q44"/>
    <mergeCell ref="F19:N19"/>
    <mergeCell ref="O20:Q20"/>
    <mergeCell ref="S23:T23"/>
    <mergeCell ref="S24:T24"/>
    <mergeCell ref="S25:T25"/>
    <mergeCell ref="S26:T26"/>
    <mergeCell ref="W29:X29"/>
    <mergeCell ref="R20:AC20"/>
    <mergeCell ref="R19:AC19"/>
    <mergeCell ref="Y24:Z24"/>
    <mergeCell ref="Y25:Z25"/>
    <mergeCell ref="Y26:Z26"/>
    <mergeCell ref="Y27:Z27"/>
    <mergeCell ref="W28:X28"/>
    <mergeCell ref="C25:P25"/>
    <mergeCell ref="AC26:AD26"/>
    <mergeCell ref="Q26:R26"/>
    <mergeCell ref="Q27:R27"/>
    <mergeCell ref="Q28:R28"/>
    <mergeCell ref="S29:T29"/>
    <mergeCell ref="Q29:R29"/>
    <mergeCell ref="U29:V29"/>
    <mergeCell ref="AA1:AF1"/>
    <mergeCell ref="C1:I1"/>
    <mergeCell ref="E2:L2"/>
    <mergeCell ref="AA23:AB23"/>
    <mergeCell ref="Y23:Z23"/>
    <mergeCell ref="W23:X23"/>
    <mergeCell ref="U23:V23"/>
    <mergeCell ref="F6:N6"/>
    <mergeCell ref="O6:Q6"/>
    <mergeCell ref="R5:AC5"/>
    <mergeCell ref="R17:AC17"/>
    <mergeCell ref="R18:AC18"/>
    <mergeCell ref="F14:N14"/>
    <mergeCell ref="F15:N15"/>
    <mergeCell ref="F16:N16"/>
    <mergeCell ref="F17:N17"/>
    <mergeCell ref="F10:N10"/>
    <mergeCell ref="F11:N11"/>
    <mergeCell ref="F12:N12"/>
    <mergeCell ref="F13:N13"/>
    <mergeCell ref="O5:Q5"/>
    <mergeCell ref="R6:AC6"/>
    <mergeCell ref="F20:N20"/>
    <mergeCell ref="F18:N18"/>
    <mergeCell ref="A29:B29"/>
    <mergeCell ref="C27:P27"/>
    <mergeCell ref="C29:P29"/>
    <mergeCell ref="O33:Q33"/>
    <mergeCell ref="A28:B28"/>
    <mergeCell ref="AA27:AB27"/>
    <mergeCell ref="AA26:AB26"/>
    <mergeCell ref="C28:P28"/>
    <mergeCell ref="O32:Q32"/>
    <mergeCell ref="S27:T27"/>
    <mergeCell ref="S28:T28"/>
    <mergeCell ref="U27:V27"/>
    <mergeCell ref="U28:V28"/>
    <mergeCell ref="F32:N32"/>
    <mergeCell ref="F33:N33"/>
    <mergeCell ref="A26:B26"/>
    <mergeCell ref="W26:X26"/>
    <mergeCell ref="W27:X27"/>
    <mergeCell ref="U26:V26"/>
    <mergeCell ref="C26:P26"/>
    <mergeCell ref="AE25:AF25"/>
    <mergeCell ref="AE23:AF23"/>
    <mergeCell ref="AC23:AD23"/>
    <mergeCell ref="A23:B23"/>
    <mergeCell ref="A24:B24"/>
    <mergeCell ref="AC24:AD24"/>
    <mergeCell ref="AE24:AF24"/>
    <mergeCell ref="AA24:AB24"/>
    <mergeCell ref="AC25:AD25"/>
    <mergeCell ref="C23:P23"/>
    <mergeCell ref="C24:P24"/>
    <mergeCell ref="AA25:AB25"/>
    <mergeCell ref="W24:X24"/>
    <mergeCell ref="U24:V24"/>
    <mergeCell ref="U25:V25"/>
    <mergeCell ref="Q23:R23"/>
    <mergeCell ref="Q24:R24"/>
    <mergeCell ref="A25:B25"/>
    <mergeCell ref="A27:B27"/>
    <mergeCell ref="W25:X25"/>
    <mergeCell ref="AJ1:AJ4"/>
    <mergeCell ref="AC29:AD29"/>
    <mergeCell ref="AE29:AF29"/>
    <mergeCell ref="AA29:AB29"/>
    <mergeCell ref="Y29:Z29"/>
    <mergeCell ref="AC28:AD28"/>
    <mergeCell ref="AE28:AF28"/>
    <mergeCell ref="Y28:Z28"/>
    <mergeCell ref="AA28:AB28"/>
    <mergeCell ref="R9:AC9"/>
    <mergeCell ref="R10:AC10"/>
    <mergeCell ref="R11:AC11"/>
    <mergeCell ref="AC27:AD27"/>
    <mergeCell ref="AE27:AF27"/>
    <mergeCell ref="M1:S1"/>
    <mergeCell ref="F5:N5"/>
    <mergeCell ref="Q25:R25"/>
    <mergeCell ref="F9:N9"/>
    <mergeCell ref="F7:N7"/>
    <mergeCell ref="F8:N8"/>
    <mergeCell ref="R12:AC12"/>
    <mergeCell ref="O19:Q19"/>
    <mergeCell ref="O18:Q18"/>
    <mergeCell ref="AE26:AF26"/>
    <mergeCell ref="O9:Q9"/>
    <mergeCell ref="O8:Q8"/>
    <mergeCell ref="O7:Q7"/>
    <mergeCell ref="R7:AC7"/>
    <mergeCell ref="R8:AC8"/>
    <mergeCell ref="O17:Q17"/>
    <mergeCell ref="O16:Q16"/>
    <mergeCell ref="O11:Q11"/>
    <mergeCell ref="O10:Q10"/>
    <mergeCell ref="O13:Q13"/>
    <mergeCell ref="O12:Q12"/>
    <mergeCell ref="O15:Q15"/>
    <mergeCell ref="O14:Q14"/>
    <mergeCell ref="R13:AC13"/>
    <mergeCell ref="R14:AC14"/>
    <mergeCell ref="R15:AC15"/>
    <mergeCell ref="R16:AC16"/>
  </mergeCells>
  <pageMargins left="0.55118110236220474" right="0.35433070866141736" top="0.59055118110236227" bottom="0.78740157480314965" header="0.19685039370078741" footer="0.39370078740157483"/>
  <pageSetup paperSize="9" scale="94" orientation="portrait" r:id="rId1"/>
  <headerFooter alignWithMargins="0">
    <oddHeader>&amp;C&amp;"Arial,Fett"&amp;20Ostschweizer   Seilziehmeisterschaft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36"/>
  <sheetViews>
    <sheetView view="pageLayout" zoomScaleNormal="120" zoomScaleSheetLayoutView="100" workbookViewId="0">
      <selection activeCell="C3" sqref="C3:I3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3" width="3.28515625" customWidth="1"/>
    <col min="34" max="34" width="3.7109375" style="43" customWidth="1"/>
    <col min="35" max="35" width="7.85546875" style="48" bestFit="1" customWidth="1"/>
    <col min="36" max="36" width="7.85546875" customWidth="1"/>
  </cols>
  <sheetData>
    <row r="1" spans="1:44" ht="20.25" x14ac:dyDescent="0.3">
      <c r="G1" s="187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2"/>
      <c r="AJ1" s="108" t="s">
        <v>20</v>
      </c>
    </row>
    <row r="2" spans="1:44" ht="18" customHeight="1" x14ac:dyDescent="0.3">
      <c r="G2" s="4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12"/>
      <c r="AJ2" s="108"/>
    </row>
    <row r="3" spans="1:44" ht="18" customHeight="1" x14ac:dyDescent="0.2">
      <c r="A3" t="s">
        <v>14</v>
      </c>
      <c r="C3" s="167"/>
      <c r="D3" s="167"/>
      <c r="E3" s="167"/>
      <c r="F3" s="167"/>
      <c r="G3" s="167"/>
      <c r="H3" s="167"/>
      <c r="I3" s="167"/>
      <c r="K3" t="s">
        <v>16</v>
      </c>
      <c r="M3" s="124"/>
      <c r="N3" s="125"/>
      <c r="O3" s="125"/>
      <c r="P3" s="125"/>
      <c r="Q3" s="125"/>
      <c r="R3" s="125"/>
      <c r="S3" s="125"/>
      <c r="U3" t="s">
        <v>17</v>
      </c>
      <c r="AA3" s="124" t="s">
        <v>28</v>
      </c>
      <c r="AB3" s="124"/>
      <c r="AC3" s="124"/>
      <c r="AD3" s="124"/>
      <c r="AE3" s="124"/>
      <c r="AF3" s="124"/>
      <c r="AG3" s="83"/>
      <c r="AJ3" s="108"/>
    </row>
    <row r="4" spans="1:44" ht="24" customHeight="1" x14ac:dyDescent="0.2">
      <c r="A4" t="s">
        <v>15</v>
      </c>
      <c r="E4" s="124"/>
      <c r="F4" s="124"/>
      <c r="G4" s="124"/>
      <c r="H4" s="124"/>
      <c r="I4" s="124"/>
      <c r="J4" s="124"/>
      <c r="K4" s="124"/>
      <c r="L4" s="124"/>
      <c r="AJ4" s="108"/>
    </row>
    <row r="5" spans="1:44" ht="14.45" customHeight="1" x14ac:dyDescent="0.2">
      <c r="E5" s="17"/>
      <c r="F5" s="17"/>
      <c r="G5" s="17"/>
      <c r="H5" s="17"/>
      <c r="I5" s="17"/>
      <c r="J5" s="17"/>
      <c r="K5" s="17"/>
      <c r="L5" s="17"/>
      <c r="AJ5" s="108"/>
    </row>
    <row r="6" spans="1:44" ht="14.45" customHeight="1" thickBot="1" x14ac:dyDescent="0.25">
      <c r="AC6" s="18" t="s">
        <v>24</v>
      </c>
      <c r="AJ6" s="108"/>
    </row>
    <row r="7" spans="1:44" ht="14.45" customHeight="1" thickBot="1" x14ac:dyDescent="0.25">
      <c r="A7" s="63" t="s">
        <v>0</v>
      </c>
      <c r="B7" s="8">
        <v>1</v>
      </c>
      <c r="C7" s="8">
        <v>2</v>
      </c>
      <c r="D7" s="49">
        <v>3</v>
      </c>
      <c r="E7" s="59"/>
      <c r="F7" s="126" t="s">
        <v>1</v>
      </c>
      <c r="G7" s="127"/>
      <c r="H7" s="127"/>
      <c r="I7" s="127"/>
      <c r="J7" s="127"/>
      <c r="K7" s="127"/>
      <c r="L7" s="127"/>
      <c r="M7" s="127"/>
      <c r="N7" s="128"/>
      <c r="O7" s="126" t="s">
        <v>2</v>
      </c>
      <c r="P7" s="127"/>
      <c r="Q7" s="128"/>
      <c r="R7" s="126" t="s">
        <v>1</v>
      </c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8"/>
      <c r="AD7" s="61"/>
      <c r="AE7" s="8">
        <v>1</v>
      </c>
      <c r="AF7" s="8">
        <v>2</v>
      </c>
      <c r="AG7" s="49">
        <v>3</v>
      </c>
      <c r="AH7" s="62" t="s">
        <v>0</v>
      </c>
      <c r="AI7" s="43" t="s">
        <v>19</v>
      </c>
      <c r="AJ7" s="67"/>
    </row>
    <row r="8" spans="1:44" ht="14.45" customHeight="1" x14ac:dyDescent="0.2">
      <c r="A8" s="75" t="str">
        <f>IF(B8="","",IF(C8="",B8,IF(B8+C8=2,3,IF(D8="",B8+C8,B8+C8+D8))))</f>
        <v/>
      </c>
      <c r="B8" s="54"/>
      <c r="C8" s="54"/>
      <c r="D8" s="54"/>
      <c r="E8" s="58" t="s">
        <v>3</v>
      </c>
      <c r="F8" s="164" t="str">
        <f>IF(C21="","",C21)</f>
        <v/>
      </c>
      <c r="G8" s="165"/>
      <c r="H8" s="165"/>
      <c r="I8" s="165"/>
      <c r="J8" s="165"/>
      <c r="K8" s="165"/>
      <c r="L8" s="165"/>
      <c r="M8" s="165"/>
      <c r="N8" s="166"/>
      <c r="O8" s="190" t="str">
        <f>CONCATENATE(AP8,AQ8,AK8,AR8)</f>
        <v>1(16)</v>
      </c>
      <c r="P8" s="158"/>
      <c r="Q8" s="139"/>
      <c r="R8" s="164" t="str">
        <f>IF(C22="","",C22)</f>
        <v/>
      </c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6"/>
      <c r="AD8" s="58" t="s">
        <v>4</v>
      </c>
      <c r="AE8" s="21" t="str">
        <f>IF(B8=1,"0",IF(B8="","","1"))</f>
        <v/>
      </c>
      <c r="AF8" s="21" t="str">
        <f t="shared" ref="AF8:AG8" si="0">IF(C8=1,"0",IF(C8="","","1"))</f>
        <v/>
      </c>
      <c r="AG8" s="21" t="str">
        <f t="shared" si="0"/>
        <v/>
      </c>
      <c r="AH8" s="23" t="str">
        <f>IF(AE8="","",IF(AF8="",AE8,IF(AE8+AF8=2,3,IF(AG8="",AE8+AF8,AE8+AF8+AG8))))</f>
        <v/>
      </c>
      <c r="AI8" s="43"/>
      <c r="AJ8" s="68" t="str">
        <f>IF(A8="","",IF(AND(A8=1,AF8=1)+OR(C8="")+AND(A8+AH8&gt;3)+OR(A8+AH8=2),"nicht i.o.","i.o."))</f>
        <v/>
      </c>
      <c r="AK8">
        <v>16</v>
      </c>
      <c r="AP8">
        <v>1</v>
      </c>
      <c r="AQ8" s="2" t="s">
        <v>25</v>
      </c>
      <c r="AR8" s="2" t="s">
        <v>26</v>
      </c>
    </row>
    <row r="9" spans="1:44" ht="14.45" customHeight="1" x14ac:dyDescent="0.2">
      <c r="A9" s="9" t="str">
        <f t="shared" ref="A9:A17" si="1">IF(B9="","",IF(C9="",B9,IF(B9+C9=2,3,IF(D9="",B9+C9,B9+C9+D9))))</f>
        <v/>
      </c>
      <c r="B9" s="55"/>
      <c r="C9" s="55"/>
      <c r="D9" s="55"/>
      <c r="E9" s="65" t="s">
        <v>5</v>
      </c>
      <c r="F9" s="102" t="str">
        <f>IF(C23="","",C23)</f>
        <v/>
      </c>
      <c r="G9" s="103"/>
      <c r="H9" s="103"/>
      <c r="I9" s="103"/>
      <c r="J9" s="103"/>
      <c r="K9" s="103"/>
      <c r="L9" s="103"/>
      <c r="M9" s="103"/>
      <c r="N9" s="104"/>
      <c r="O9" s="189" t="str">
        <f t="shared" ref="O9:O17" si="2">CONCATENATE(AP9,AQ9,AK9,AR9)</f>
        <v>2(17)</v>
      </c>
      <c r="P9" s="97"/>
      <c r="Q9" s="98"/>
      <c r="R9" s="102" t="str">
        <f>IF(C24="","",C24)</f>
        <v/>
      </c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65" t="s">
        <v>6</v>
      </c>
      <c r="AE9" s="10" t="str">
        <f t="shared" ref="AE9:AE17" si="3">IF(B9=1,"0",IF(B9="","","1"))</f>
        <v/>
      </c>
      <c r="AF9" s="10" t="str">
        <f t="shared" ref="AF9:AF17" si="4">IF(C9=1,"0",IF(C9="","","1"))</f>
        <v/>
      </c>
      <c r="AG9" s="85" t="str">
        <f t="shared" ref="AG9:AG17" si="5">IF(D9=1,"0",IF(D9="","","1"))</f>
        <v/>
      </c>
      <c r="AH9" s="11" t="str">
        <f t="shared" ref="AH9:AH17" si="6">IF(AE9="","",IF(AF9="",AE9,IF(AE9+AF9=2,3,IF(AG9="",AE9+AF9,AE9+AF9+AG9))))</f>
        <v/>
      </c>
      <c r="AI9" s="43"/>
      <c r="AJ9" s="68" t="str">
        <f t="shared" ref="AJ9:AJ17" si="7">IF(A9="","",IF(AND(A9=1,AF9=1)+OR(C9="")+AND(A9+AH9&gt;3)+OR(A9+AH9=2),"nicht i.o.","i.o."))</f>
        <v/>
      </c>
      <c r="AK9">
        <v>17</v>
      </c>
      <c r="AP9">
        <v>2</v>
      </c>
      <c r="AQ9" s="2" t="s">
        <v>25</v>
      </c>
      <c r="AR9" s="2" t="s">
        <v>26</v>
      </c>
    </row>
    <row r="10" spans="1:44" ht="14.45" customHeight="1" x14ac:dyDescent="0.2">
      <c r="A10" s="64" t="str">
        <f t="shared" si="1"/>
        <v/>
      </c>
      <c r="B10" s="56"/>
      <c r="C10" s="56"/>
      <c r="D10" s="56"/>
      <c r="E10" s="60" t="s">
        <v>7</v>
      </c>
      <c r="F10" s="105" t="str">
        <f>IF(C25="","",C25)</f>
        <v/>
      </c>
      <c r="G10" s="106"/>
      <c r="H10" s="106"/>
      <c r="I10" s="106"/>
      <c r="J10" s="106"/>
      <c r="K10" s="106"/>
      <c r="L10" s="106"/>
      <c r="M10" s="106"/>
      <c r="N10" s="107"/>
      <c r="O10" s="99" t="str">
        <f t="shared" si="2"/>
        <v>3(18)</v>
      </c>
      <c r="P10" s="100"/>
      <c r="Q10" s="101"/>
      <c r="R10" s="105" t="str">
        <f>IF(C21="","",C21)</f>
        <v/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60" t="s">
        <v>3</v>
      </c>
      <c r="AE10" s="21" t="str">
        <f t="shared" si="3"/>
        <v/>
      </c>
      <c r="AF10" s="21" t="str">
        <f t="shared" si="4"/>
        <v/>
      </c>
      <c r="AG10" s="84" t="str">
        <f t="shared" si="5"/>
        <v/>
      </c>
      <c r="AH10" s="23" t="str">
        <f t="shared" si="6"/>
        <v/>
      </c>
      <c r="AI10" s="43"/>
      <c r="AJ10" s="68" t="str">
        <f t="shared" si="7"/>
        <v/>
      </c>
      <c r="AK10">
        <v>18</v>
      </c>
      <c r="AP10">
        <v>3</v>
      </c>
      <c r="AQ10" s="2" t="s">
        <v>25</v>
      </c>
      <c r="AR10" s="2" t="s">
        <v>26</v>
      </c>
    </row>
    <row r="11" spans="1:44" ht="14.45" customHeight="1" x14ac:dyDescent="0.2">
      <c r="A11" s="9" t="str">
        <f t="shared" si="1"/>
        <v/>
      </c>
      <c r="B11" s="55"/>
      <c r="C11" s="55"/>
      <c r="D11" s="55"/>
      <c r="E11" s="65" t="s">
        <v>4</v>
      </c>
      <c r="F11" s="102" t="str">
        <f>IF(C22="","",C22)</f>
        <v/>
      </c>
      <c r="G11" s="103"/>
      <c r="H11" s="103"/>
      <c r="I11" s="103"/>
      <c r="J11" s="103"/>
      <c r="K11" s="103"/>
      <c r="L11" s="103"/>
      <c r="M11" s="103"/>
      <c r="N11" s="104"/>
      <c r="O11" s="96" t="str">
        <f t="shared" si="2"/>
        <v>4(19)</v>
      </c>
      <c r="P11" s="97"/>
      <c r="Q11" s="98"/>
      <c r="R11" s="102" t="str">
        <f>IF(C23="","",C23)</f>
        <v/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65" t="s">
        <v>5</v>
      </c>
      <c r="AE11" s="10" t="str">
        <f t="shared" si="3"/>
        <v/>
      </c>
      <c r="AF11" s="10" t="str">
        <f t="shared" si="4"/>
        <v/>
      </c>
      <c r="AG11" s="85" t="str">
        <f t="shared" si="5"/>
        <v/>
      </c>
      <c r="AH11" s="11" t="str">
        <f t="shared" si="6"/>
        <v/>
      </c>
      <c r="AI11" s="43"/>
      <c r="AJ11" s="68" t="str">
        <f t="shared" si="7"/>
        <v/>
      </c>
      <c r="AK11">
        <v>19</v>
      </c>
      <c r="AP11">
        <v>4</v>
      </c>
      <c r="AQ11" s="2" t="s">
        <v>25</v>
      </c>
      <c r="AR11" s="2" t="s">
        <v>26</v>
      </c>
    </row>
    <row r="12" spans="1:44" ht="14.45" customHeight="1" x14ac:dyDescent="0.2">
      <c r="A12" s="64" t="str">
        <f t="shared" si="1"/>
        <v/>
      </c>
      <c r="B12" s="56"/>
      <c r="C12" s="56"/>
      <c r="D12" s="56"/>
      <c r="E12" s="60" t="s">
        <v>6</v>
      </c>
      <c r="F12" s="105" t="str">
        <f>IF(C24="","",C24)</f>
        <v/>
      </c>
      <c r="G12" s="106"/>
      <c r="H12" s="106"/>
      <c r="I12" s="106"/>
      <c r="J12" s="106"/>
      <c r="K12" s="106"/>
      <c r="L12" s="106"/>
      <c r="M12" s="106"/>
      <c r="N12" s="107"/>
      <c r="O12" s="99" t="str">
        <f t="shared" si="2"/>
        <v>5(20)</v>
      </c>
      <c r="P12" s="100"/>
      <c r="Q12" s="101"/>
      <c r="R12" s="105" t="str">
        <f>IF(C25="","",C25)</f>
        <v/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60" t="s">
        <v>7</v>
      </c>
      <c r="AE12" s="21" t="str">
        <f t="shared" si="3"/>
        <v/>
      </c>
      <c r="AF12" s="21" t="str">
        <f t="shared" si="4"/>
        <v/>
      </c>
      <c r="AG12" s="84" t="str">
        <f t="shared" si="5"/>
        <v/>
      </c>
      <c r="AH12" s="23" t="str">
        <f t="shared" si="6"/>
        <v/>
      </c>
      <c r="AI12" s="43"/>
      <c r="AJ12" s="68" t="str">
        <f t="shared" si="7"/>
        <v/>
      </c>
      <c r="AK12">
        <v>20</v>
      </c>
      <c r="AP12">
        <v>5</v>
      </c>
      <c r="AQ12" s="2" t="s">
        <v>25</v>
      </c>
      <c r="AR12" s="2" t="s">
        <v>26</v>
      </c>
    </row>
    <row r="13" spans="1:44" ht="14.45" customHeight="1" x14ac:dyDescent="0.2">
      <c r="A13" s="9" t="str">
        <f t="shared" si="1"/>
        <v/>
      </c>
      <c r="B13" s="55"/>
      <c r="C13" s="55"/>
      <c r="D13" s="55"/>
      <c r="E13" s="65" t="s">
        <v>3</v>
      </c>
      <c r="F13" s="102" t="str">
        <f>IF(C21="","",C21)</f>
        <v/>
      </c>
      <c r="G13" s="103"/>
      <c r="H13" s="103"/>
      <c r="I13" s="103"/>
      <c r="J13" s="103"/>
      <c r="K13" s="103"/>
      <c r="L13" s="103"/>
      <c r="M13" s="103"/>
      <c r="N13" s="104"/>
      <c r="O13" s="96" t="str">
        <f t="shared" si="2"/>
        <v>6(21)</v>
      </c>
      <c r="P13" s="97"/>
      <c r="Q13" s="98"/>
      <c r="R13" s="102" t="str">
        <f>IF(C23="","",C23)</f>
        <v/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65" t="s">
        <v>5</v>
      </c>
      <c r="AE13" s="10" t="str">
        <f t="shared" si="3"/>
        <v/>
      </c>
      <c r="AF13" s="10" t="str">
        <f t="shared" si="4"/>
        <v/>
      </c>
      <c r="AG13" s="85" t="str">
        <f t="shared" si="5"/>
        <v/>
      </c>
      <c r="AH13" s="11" t="str">
        <f t="shared" si="6"/>
        <v/>
      </c>
      <c r="AI13" s="43"/>
      <c r="AJ13" s="68" t="str">
        <f t="shared" si="7"/>
        <v/>
      </c>
      <c r="AK13">
        <v>21</v>
      </c>
      <c r="AP13">
        <v>6</v>
      </c>
      <c r="AQ13" s="2" t="s">
        <v>25</v>
      </c>
      <c r="AR13" s="2" t="s">
        <v>26</v>
      </c>
    </row>
    <row r="14" spans="1:44" ht="14.45" customHeight="1" x14ac:dyDescent="0.2">
      <c r="A14" s="64" t="str">
        <f t="shared" si="1"/>
        <v/>
      </c>
      <c r="B14" s="56"/>
      <c r="C14" s="56"/>
      <c r="D14" s="56"/>
      <c r="E14" s="60" t="s">
        <v>7</v>
      </c>
      <c r="F14" s="105" t="str">
        <f>IF(C25="","",C25)</f>
        <v/>
      </c>
      <c r="G14" s="106"/>
      <c r="H14" s="106"/>
      <c r="I14" s="106"/>
      <c r="J14" s="106"/>
      <c r="K14" s="106"/>
      <c r="L14" s="106"/>
      <c r="M14" s="106"/>
      <c r="N14" s="107"/>
      <c r="O14" s="99" t="str">
        <f t="shared" si="2"/>
        <v>7(22)</v>
      </c>
      <c r="P14" s="100"/>
      <c r="Q14" s="101"/>
      <c r="R14" s="105" t="str">
        <f>IF(C22="","",C22)</f>
        <v/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60" t="s">
        <v>4</v>
      </c>
      <c r="AE14" s="21" t="str">
        <f t="shared" si="3"/>
        <v/>
      </c>
      <c r="AF14" s="21" t="str">
        <f t="shared" si="4"/>
        <v/>
      </c>
      <c r="AG14" s="84" t="str">
        <f t="shared" si="5"/>
        <v/>
      </c>
      <c r="AH14" s="23" t="str">
        <f t="shared" si="6"/>
        <v/>
      </c>
      <c r="AI14" s="43"/>
      <c r="AJ14" s="68" t="str">
        <f t="shared" si="7"/>
        <v/>
      </c>
      <c r="AK14">
        <v>22</v>
      </c>
      <c r="AP14">
        <v>7</v>
      </c>
      <c r="AQ14" s="2" t="s">
        <v>25</v>
      </c>
      <c r="AR14" s="2" t="s">
        <v>26</v>
      </c>
    </row>
    <row r="15" spans="1:44" ht="14.45" customHeight="1" x14ac:dyDescent="0.2">
      <c r="A15" s="9" t="str">
        <f t="shared" si="1"/>
        <v/>
      </c>
      <c r="B15" s="55"/>
      <c r="C15" s="55"/>
      <c r="D15" s="55"/>
      <c r="E15" s="65" t="s">
        <v>6</v>
      </c>
      <c r="F15" s="102" t="str">
        <f>IF(C24="","",C24)</f>
        <v/>
      </c>
      <c r="G15" s="103"/>
      <c r="H15" s="103"/>
      <c r="I15" s="103"/>
      <c r="J15" s="103"/>
      <c r="K15" s="103"/>
      <c r="L15" s="103"/>
      <c r="M15" s="103"/>
      <c r="N15" s="104"/>
      <c r="O15" s="96" t="str">
        <f t="shared" si="2"/>
        <v>8(23)</v>
      </c>
      <c r="P15" s="97"/>
      <c r="Q15" s="98"/>
      <c r="R15" s="102" t="str">
        <f>IF(C21="","",C21)</f>
        <v/>
      </c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65" t="s">
        <v>3</v>
      </c>
      <c r="AE15" s="10" t="str">
        <f t="shared" si="3"/>
        <v/>
      </c>
      <c r="AF15" s="10" t="str">
        <f t="shared" si="4"/>
        <v/>
      </c>
      <c r="AG15" s="85" t="str">
        <f t="shared" si="5"/>
        <v/>
      </c>
      <c r="AH15" s="11" t="str">
        <f t="shared" si="6"/>
        <v/>
      </c>
      <c r="AI15" s="43"/>
      <c r="AJ15" s="68" t="str">
        <f t="shared" si="7"/>
        <v/>
      </c>
      <c r="AK15">
        <v>23</v>
      </c>
      <c r="AP15">
        <v>8</v>
      </c>
      <c r="AQ15" s="2" t="s">
        <v>25</v>
      </c>
      <c r="AR15" s="2" t="s">
        <v>26</v>
      </c>
    </row>
    <row r="16" spans="1:44" ht="14.45" customHeight="1" x14ac:dyDescent="0.2">
      <c r="A16" s="64" t="str">
        <f t="shared" si="1"/>
        <v/>
      </c>
      <c r="B16" s="56"/>
      <c r="C16" s="56"/>
      <c r="D16" s="56"/>
      <c r="E16" s="60" t="s">
        <v>5</v>
      </c>
      <c r="F16" s="105" t="str">
        <f>IF(C23="","",C23)</f>
        <v/>
      </c>
      <c r="G16" s="106"/>
      <c r="H16" s="106"/>
      <c r="I16" s="106"/>
      <c r="J16" s="106"/>
      <c r="K16" s="106"/>
      <c r="L16" s="106"/>
      <c r="M16" s="106"/>
      <c r="N16" s="107"/>
      <c r="O16" s="99" t="str">
        <f t="shared" si="2"/>
        <v>9(24)</v>
      </c>
      <c r="P16" s="100"/>
      <c r="Q16" s="101"/>
      <c r="R16" s="105" t="str">
        <f>IF(C25="","",C25)</f>
        <v/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60" t="s">
        <v>7</v>
      </c>
      <c r="AE16" s="21" t="str">
        <f t="shared" si="3"/>
        <v/>
      </c>
      <c r="AF16" s="21" t="str">
        <f t="shared" si="4"/>
        <v/>
      </c>
      <c r="AG16" s="84" t="str">
        <f t="shared" si="5"/>
        <v/>
      </c>
      <c r="AH16" s="23" t="str">
        <f t="shared" si="6"/>
        <v/>
      </c>
      <c r="AI16" s="43"/>
      <c r="AJ16" s="68" t="str">
        <f t="shared" si="7"/>
        <v/>
      </c>
      <c r="AK16">
        <v>24</v>
      </c>
      <c r="AP16">
        <v>9</v>
      </c>
      <c r="AQ16" s="2" t="s">
        <v>25</v>
      </c>
      <c r="AR16" s="2" t="s">
        <v>26</v>
      </c>
    </row>
    <row r="17" spans="1:44" ht="14.45" customHeight="1" thickBot="1" x14ac:dyDescent="0.25">
      <c r="A17" s="35" t="str">
        <f t="shared" si="1"/>
        <v/>
      </c>
      <c r="B17" s="73"/>
      <c r="C17" s="73"/>
      <c r="D17" s="73"/>
      <c r="E17" s="66" t="s">
        <v>4</v>
      </c>
      <c r="F17" s="175" t="str">
        <f>IF(C22="","",C22)</f>
        <v/>
      </c>
      <c r="G17" s="176"/>
      <c r="H17" s="176"/>
      <c r="I17" s="176"/>
      <c r="J17" s="176"/>
      <c r="K17" s="176"/>
      <c r="L17" s="176"/>
      <c r="M17" s="176"/>
      <c r="N17" s="177"/>
      <c r="O17" s="114" t="str">
        <f t="shared" si="2"/>
        <v>10(25)</v>
      </c>
      <c r="P17" s="186"/>
      <c r="Q17" s="115"/>
      <c r="R17" s="175" t="str">
        <f>IF(C24="","",C24)</f>
        <v/>
      </c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7"/>
      <c r="AD17" s="66" t="s">
        <v>6</v>
      </c>
      <c r="AE17" s="38" t="str">
        <f t="shared" si="3"/>
        <v/>
      </c>
      <c r="AF17" s="38" t="str">
        <f t="shared" si="4"/>
        <v/>
      </c>
      <c r="AG17" s="90" t="str">
        <f t="shared" si="5"/>
        <v/>
      </c>
      <c r="AH17" s="39" t="str">
        <f t="shared" si="6"/>
        <v/>
      </c>
      <c r="AI17" s="43"/>
      <c r="AJ17" s="68" t="str">
        <f t="shared" si="7"/>
        <v/>
      </c>
      <c r="AK17">
        <v>25</v>
      </c>
      <c r="AP17">
        <v>10</v>
      </c>
      <c r="AQ17" s="2" t="s">
        <v>25</v>
      </c>
      <c r="AR17" s="2" t="s">
        <v>26</v>
      </c>
    </row>
    <row r="18" spans="1:44" ht="14.45" customHeight="1" x14ac:dyDescent="0.2">
      <c r="A18" s="14"/>
      <c r="B18" s="15"/>
      <c r="C18" s="15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5"/>
      <c r="O18" s="15"/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  <c r="AD18" s="15"/>
      <c r="AE18" s="15"/>
      <c r="AF18" s="14"/>
      <c r="AG18" s="14"/>
      <c r="AI18" s="67"/>
    </row>
    <row r="19" spans="1:44" ht="14.45" customHeight="1" thickBot="1" x14ac:dyDescent="0.25">
      <c r="AI19" s="67"/>
    </row>
    <row r="20" spans="1:44" ht="14.45" customHeight="1" thickBot="1" x14ac:dyDescent="0.25">
      <c r="A20" s="134"/>
      <c r="B20" s="132"/>
      <c r="C20" s="126" t="s">
        <v>1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2"/>
      <c r="S20" s="126" t="s">
        <v>3</v>
      </c>
      <c r="T20" s="168"/>
      <c r="U20" s="126" t="s">
        <v>4</v>
      </c>
      <c r="V20" s="128"/>
      <c r="W20" s="126" t="s">
        <v>5</v>
      </c>
      <c r="X20" s="168"/>
      <c r="Y20" s="126" t="s">
        <v>6</v>
      </c>
      <c r="Z20" s="128"/>
      <c r="AA20" s="126" t="s">
        <v>7</v>
      </c>
      <c r="AB20" s="168"/>
      <c r="AC20" s="132" t="s">
        <v>10</v>
      </c>
      <c r="AD20" s="132"/>
      <c r="AE20" s="132" t="s">
        <v>9</v>
      </c>
      <c r="AF20" s="133"/>
      <c r="AG20" s="43"/>
      <c r="AI20" s="67"/>
    </row>
    <row r="21" spans="1:44" ht="14.45" customHeight="1" x14ac:dyDescent="0.2">
      <c r="A21" s="135" t="s">
        <v>3</v>
      </c>
      <c r="B21" s="116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5"/>
      <c r="S21" s="191"/>
      <c r="T21" s="192"/>
      <c r="U21" s="138" t="str">
        <f>A8</f>
        <v/>
      </c>
      <c r="V21" s="139"/>
      <c r="W21" s="138" t="str">
        <f>A13</f>
        <v/>
      </c>
      <c r="X21" s="139"/>
      <c r="Y21" s="138" t="str">
        <f>AH15</f>
        <v/>
      </c>
      <c r="Z21" s="139"/>
      <c r="AA21" s="138" t="str">
        <f>AH10</f>
        <v/>
      </c>
      <c r="AB21" s="139"/>
      <c r="AC21" s="116" t="str">
        <f>IF(A8="","",(IF(S21&lt;&gt;"",S21,0))+(IF(U21&lt;&gt;"",U21,0))+(IF(W21&lt;&gt;"",W21,0))+(IF(Y21&lt;&gt;"",Y21,0))+(IF(AA21&lt;&gt;"",AA21,0)))</f>
        <v/>
      </c>
      <c r="AD21" s="116"/>
      <c r="AE21" s="136"/>
      <c r="AF21" s="137"/>
      <c r="AG21" s="43"/>
      <c r="AI21" s="67"/>
    </row>
    <row r="22" spans="1:44" ht="14.45" customHeight="1" x14ac:dyDescent="0.2">
      <c r="A22" s="148" t="s">
        <v>4</v>
      </c>
      <c r="B22" s="149"/>
      <c r="C22" s="152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4"/>
      <c r="S22" s="96" t="str">
        <f>AH8</f>
        <v/>
      </c>
      <c r="T22" s="98"/>
      <c r="U22" s="193"/>
      <c r="V22" s="194"/>
      <c r="W22" s="96" t="str">
        <f>A11</f>
        <v/>
      </c>
      <c r="X22" s="98"/>
      <c r="Y22" s="96" t="str">
        <f>A17</f>
        <v/>
      </c>
      <c r="Z22" s="98"/>
      <c r="AA22" s="96" t="str">
        <f>AH14</f>
        <v/>
      </c>
      <c r="AB22" s="98"/>
      <c r="AC22" s="121" t="str">
        <f>IF(AH8="","",(IF(S22&lt;&gt;"",S22,0))+(IF(U22&lt;&gt;"",U22,0))+(IF(W22&lt;&gt;"",W22,0))+(IF(Y22&lt;&gt;"",Y22,0))+(IF(AA22&lt;&gt;"",AA22,0)))</f>
        <v/>
      </c>
      <c r="AD22" s="121"/>
      <c r="AE22" s="122"/>
      <c r="AF22" s="123"/>
      <c r="AG22" s="43"/>
      <c r="AI22" s="67"/>
    </row>
    <row r="23" spans="1:44" ht="14.45" customHeight="1" x14ac:dyDescent="0.2">
      <c r="A23" s="159" t="s">
        <v>5</v>
      </c>
      <c r="B23" s="160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1"/>
      <c r="S23" s="99" t="str">
        <f>AH13</f>
        <v/>
      </c>
      <c r="T23" s="101"/>
      <c r="U23" s="99" t="str">
        <f>AH11</f>
        <v/>
      </c>
      <c r="V23" s="101"/>
      <c r="W23" s="195"/>
      <c r="X23" s="196"/>
      <c r="Y23" s="99" t="str">
        <f>A9</f>
        <v/>
      </c>
      <c r="Z23" s="101"/>
      <c r="AA23" s="99" t="str">
        <f>A16</f>
        <v/>
      </c>
      <c r="AB23" s="101"/>
      <c r="AC23" s="116" t="str">
        <f>IF(A9="","",(IF(S23&lt;&gt;"",S23,0))+(IF(U23&lt;&gt;"",U23,0))+(IF(W23&lt;&gt;"",W23,0))+(IF(Y23&lt;&gt;"",Y23,0))+(IF(AA23&lt;&gt;"",AA23,0)))</f>
        <v/>
      </c>
      <c r="AD23" s="116"/>
      <c r="AE23" s="117"/>
      <c r="AF23" s="118"/>
      <c r="AG23" s="43"/>
      <c r="AI23" s="67"/>
    </row>
    <row r="24" spans="1:44" ht="14.45" customHeight="1" x14ac:dyDescent="0.2">
      <c r="A24" s="148" t="s">
        <v>6</v>
      </c>
      <c r="B24" s="149"/>
      <c r="C24" s="152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4"/>
      <c r="S24" s="96" t="str">
        <f>A15</f>
        <v/>
      </c>
      <c r="T24" s="98"/>
      <c r="U24" s="96" t="str">
        <f>AH17</f>
        <v/>
      </c>
      <c r="V24" s="98"/>
      <c r="W24" s="96" t="str">
        <f>AH9</f>
        <v/>
      </c>
      <c r="X24" s="98"/>
      <c r="Y24" s="193"/>
      <c r="Z24" s="194"/>
      <c r="AA24" s="96" t="str">
        <f>A12</f>
        <v/>
      </c>
      <c r="AB24" s="98"/>
      <c r="AC24" s="121" t="str">
        <f>IF(AH9="","",(IF(S24&lt;&gt;"",S24,0))+(IF(U24&lt;&gt;"",U24,0))+(IF(W24&lt;&gt;"",W24,0))+(IF(Y24&lt;&gt;"",Y24,0))+(IF(AA24&lt;&gt;"",AA24,0)))</f>
        <v/>
      </c>
      <c r="AD24" s="121"/>
      <c r="AE24" s="122"/>
      <c r="AF24" s="123"/>
      <c r="AG24" s="43"/>
      <c r="AI24" s="67"/>
    </row>
    <row r="25" spans="1:44" ht="14.45" customHeight="1" thickBot="1" x14ac:dyDescent="0.25">
      <c r="A25" s="202" t="s">
        <v>7</v>
      </c>
      <c r="B25" s="199"/>
      <c r="C25" s="203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5"/>
      <c r="S25" s="172" t="str">
        <f>A10</f>
        <v/>
      </c>
      <c r="T25" s="174"/>
      <c r="U25" s="172" t="str">
        <f>A14</f>
        <v/>
      </c>
      <c r="V25" s="174"/>
      <c r="W25" s="172" t="str">
        <f>AH16</f>
        <v/>
      </c>
      <c r="X25" s="174"/>
      <c r="Y25" s="172" t="str">
        <f>AH12</f>
        <v/>
      </c>
      <c r="Z25" s="174"/>
      <c r="AA25" s="197"/>
      <c r="AB25" s="198"/>
      <c r="AC25" s="199" t="str">
        <f>IF(A10="","",(IF(S25&lt;&gt;"",S25,0))+(IF(U25&lt;&gt;"",U25,0))+(IF(W25&lt;&gt;"",W25,0))+(IF(Y25&lt;&gt;"",Y25,0))+(IF(AA25&lt;&gt;"",AA25,0)))</f>
        <v/>
      </c>
      <c r="AD25" s="199"/>
      <c r="AE25" s="200"/>
      <c r="AF25" s="201"/>
      <c r="AG25" s="43"/>
      <c r="AI25" s="67"/>
    </row>
    <row r="26" spans="1:44" ht="14.45" customHeight="1" x14ac:dyDescent="0.2">
      <c r="A26" s="14"/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4"/>
      <c r="AD26" s="14"/>
      <c r="AE26" s="14"/>
      <c r="AF26" s="14"/>
      <c r="AG26" s="14"/>
      <c r="AI26"/>
    </row>
    <row r="28" spans="1:44" x14ac:dyDescent="0.2">
      <c r="AI28" t="str">
        <f>IF(A28="","",IF(AND(A28=1,AF28=1)+OR(C28="")+AND(A28+AF28&gt;3)+OR(A28+AF28=2),"nicht i.o.","i.o."))</f>
        <v/>
      </c>
    </row>
    <row r="29" spans="1:44" x14ac:dyDescent="0.2">
      <c r="AI29" t="str">
        <f t="shared" ref="AI29:AI36" si="8">IF(A29="","",IF(AND(A29=1,AF29=1)+OR(C29="")+AND(A29+AF29&gt;3)+OR(A29+AF29=2),"nicht i.o.","i.o."))</f>
        <v/>
      </c>
    </row>
    <row r="30" spans="1:44" x14ac:dyDescent="0.2">
      <c r="AI30" t="str">
        <f t="shared" si="8"/>
        <v/>
      </c>
    </row>
    <row r="31" spans="1:44" x14ac:dyDescent="0.2">
      <c r="AI31"/>
    </row>
    <row r="32" spans="1:44" x14ac:dyDescent="0.2">
      <c r="AI32" t="str">
        <f t="shared" si="8"/>
        <v/>
      </c>
    </row>
    <row r="33" spans="35:35" x14ac:dyDescent="0.2">
      <c r="AI33" t="str">
        <f t="shared" si="8"/>
        <v/>
      </c>
    </row>
    <row r="34" spans="35:35" x14ac:dyDescent="0.2">
      <c r="AI34"/>
    </row>
    <row r="35" spans="35:35" x14ac:dyDescent="0.2">
      <c r="AI35" t="str">
        <f t="shared" si="8"/>
        <v/>
      </c>
    </row>
    <row r="36" spans="35:35" x14ac:dyDescent="0.2">
      <c r="AI36" t="str">
        <f t="shared" si="8"/>
        <v/>
      </c>
    </row>
  </sheetData>
  <sheetProtection algorithmName="SHA-512" hashValue="rYeKBce2B1KjsTiB5kIshwDsz1b+NS+41gOHJ1JN6EDuKlH8iT9yevd+PvhMnSa/AbsEjETYXDK1vBPne0+1rw==" saltValue="y8am4VwL97oFsv74WmEi9w==" spinCount="100000" sheet="1" objects="1" scenarios="1"/>
  <mergeCells count="93">
    <mergeCell ref="Y25:Z25"/>
    <mergeCell ref="AA25:AB25"/>
    <mergeCell ref="AC25:AD25"/>
    <mergeCell ref="AE25:AF25"/>
    <mergeCell ref="A24:B24"/>
    <mergeCell ref="S24:T24"/>
    <mergeCell ref="U24:V24"/>
    <mergeCell ref="A25:B25"/>
    <mergeCell ref="S25:T25"/>
    <mergeCell ref="U25:V25"/>
    <mergeCell ref="W25:X25"/>
    <mergeCell ref="C25:R25"/>
    <mergeCell ref="W24:X24"/>
    <mergeCell ref="C24:R24"/>
    <mergeCell ref="Y24:Z24"/>
    <mergeCell ref="AA24:AB24"/>
    <mergeCell ref="AA22:AB22"/>
    <mergeCell ref="AC22:AD22"/>
    <mergeCell ref="AE22:AF22"/>
    <mergeCell ref="Y23:Z23"/>
    <mergeCell ref="AA23:AB23"/>
    <mergeCell ref="AC23:AD23"/>
    <mergeCell ref="AE23:AF23"/>
    <mergeCell ref="AC24:AD24"/>
    <mergeCell ref="AE24:AF24"/>
    <mergeCell ref="A23:B23"/>
    <mergeCell ref="S23:T23"/>
    <mergeCell ref="U23:V23"/>
    <mergeCell ref="W23:X23"/>
    <mergeCell ref="C23:R23"/>
    <mergeCell ref="A22:B22"/>
    <mergeCell ref="S22:T22"/>
    <mergeCell ref="U22:V22"/>
    <mergeCell ref="W22:X22"/>
    <mergeCell ref="Y22:Z22"/>
    <mergeCell ref="Y20:Z20"/>
    <mergeCell ref="AA20:AB20"/>
    <mergeCell ref="AC20:AD20"/>
    <mergeCell ref="AE20:AF20"/>
    <mergeCell ref="A21:B21"/>
    <mergeCell ref="S21:T21"/>
    <mergeCell ref="U21:V21"/>
    <mergeCell ref="W21:X21"/>
    <mergeCell ref="A20:B20"/>
    <mergeCell ref="S20:T20"/>
    <mergeCell ref="U20:V20"/>
    <mergeCell ref="W20:X20"/>
    <mergeCell ref="Y21:Z21"/>
    <mergeCell ref="AA21:AB21"/>
    <mergeCell ref="AC21:AD21"/>
    <mergeCell ref="AE21:AF21"/>
    <mergeCell ref="F17:N17"/>
    <mergeCell ref="O17:Q17"/>
    <mergeCell ref="R17:AC17"/>
    <mergeCell ref="F15:N15"/>
    <mergeCell ref="O15:Q15"/>
    <mergeCell ref="R15:AC15"/>
    <mergeCell ref="F16:N16"/>
    <mergeCell ref="O16:Q16"/>
    <mergeCell ref="R16:AC16"/>
    <mergeCell ref="O11:Q11"/>
    <mergeCell ref="R11:AC11"/>
    <mergeCell ref="F12:N12"/>
    <mergeCell ref="O12:Q12"/>
    <mergeCell ref="R12:AC12"/>
    <mergeCell ref="F7:N7"/>
    <mergeCell ref="O7:Q7"/>
    <mergeCell ref="R7:AC7"/>
    <mergeCell ref="F8:N8"/>
    <mergeCell ref="O8:Q8"/>
    <mergeCell ref="R8:AC8"/>
    <mergeCell ref="C20:R20"/>
    <mergeCell ref="C21:R21"/>
    <mergeCell ref="C22:R22"/>
    <mergeCell ref="F9:N9"/>
    <mergeCell ref="O9:Q9"/>
    <mergeCell ref="R9:AC9"/>
    <mergeCell ref="F10:N10"/>
    <mergeCell ref="O10:Q10"/>
    <mergeCell ref="R10:AC10"/>
    <mergeCell ref="F13:N13"/>
    <mergeCell ref="O13:Q13"/>
    <mergeCell ref="R13:AC13"/>
    <mergeCell ref="F14:N14"/>
    <mergeCell ref="O14:Q14"/>
    <mergeCell ref="R14:AC14"/>
    <mergeCell ref="F11:N11"/>
    <mergeCell ref="G1:X1"/>
    <mergeCell ref="AJ1:AJ6"/>
    <mergeCell ref="C3:I3"/>
    <mergeCell ref="M3:S3"/>
    <mergeCell ref="AA3:AF3"/>
    <mergeCell ref="E4:L4"/>
  </mergeCells>
  <pageMargins left="0.55118110236220474" right="0.35433070866141736" top="0.59055118110236227" bottom="0.78740157480314965" header="0.19685039370078741" footer="0.39370078740157483"/>
  <pageSetup paperSize="9" scale="94" orientation="portrait" r:id="rId1"/>
  <headerFooter alignWithMargins="0">
    <oddHeader>&amp;C&amp;"Arial,Fett"&amp;20Ostschweizer   Seilziehmeisterschaft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view="pageLayout" zoomScaleNormal="100" zoomScaleSheetLayoutView="100" workbookViewId="0">
      <selection activeCell="G13" sqref="G13"/>
    </sheetView>
  </sheetViews>
  <sheetFormatPr baseColWidth="10" defaultRowHeight="12.75" x14ac:dyDescent="0.2"/>
  <cols>
    <col min="1" max="1" width="7.85546875" style="76" customWidth="1"/>
    <col min="2" max="2" width="6.140625" style="80" customWidth="1"/>
    <col min="3" max="3" width="14.5703125" style="76" customWidth="1"/>
    <col min="4" max="6" width="11.42578125" style="76"/>
    <col min="7" max="7" width="26.42578125" style="76" customWidth="1"/>
    <col min="8" max="16384" width="11.42578125" style="76"/>
  </cols>
  <sheetData>
    <row r="1" spans="1:7" s="91" customFormat="1" x14ac:dyDescent="0.2">
      <c r="B1" s="92"/>
    </row>
    <row r="2" spans="1:7" s="91" customFormat="1" ht="18.75" customHeight="1" x14ac:dyDescent="0.2">
      <c r="B2" s="92"/>
      <c r="G2" s="91" t="s">
        <v>16</v>
      </c>
    </row>
    <row r="3" spans="1:7" s="91" customFormat="1" x14ac:dyDescent="0.2">
      <c r="B3" s="92"/>
    </row>
    <row r="4" spans="1:7" s="91" customFormat="1" ht="22.5" x14ac:dyDescent="0.2">
      <c r="A4" s="206" t="s">
        <v>44</v>
      </c>
      <c r="B4" s="206"/>
      <c r="C4" s="206"/>
      <c r="D4" s="206"/>
      <c r="E4" s="206"/>
      <c r="F4" s="206"/>
      <c r="G4" s="206"/>
    </row>
    <row r="5" spans="1:7" s="91" customFormat="1" x14ac:dyDescent="0.2">
      <c r="B5" s="92"/>
    </row>
    <row r="6" spans="1:7" s="91" customFormat="1" ht="18.75" x14ac:dyDescent="0.2">
      <c r="B6" s="93" t="s">
        <v>29</v>
      </c>
      <c r="E6" s="94"/>
    </row>
    <row r="7" spans="1:7" s="91" customFormat="1" ht="18.75" x14ac:dyDescent="0.2">
      <c r="B7" s="95"/>
    </row>
    <row r="8" spans="1:7" s="91" customFormat="1" ht="12.75" customHeight="1" x14ac:dyDescent="0.2">
      <c r="A8" s="207" t="s">
        <v>30</v>
      </c>
      <c r="B8" s="207"/>
      <c r="C8" s="207"/>
      <c r="D8" s="207"/>
      <c r="E8" s="207"/>
      <c r="F8" s="207"/>
      <c r="G8" s="207"/>
    </row>
    <row r="9" spans="1:7" s="91" customFormat="1" x14ac:dyDescent="0.2">
      <c r="B9" s="92"/>
    </row>
    <row r="11" spans="1:7" ht="26.25" x14ac:dyDescent="0.4">
      <c r="B11" s="77" t="s">
        <v>31</v>
      </c>
    </row>
    <row r="13" spans="1:7" ht="39.950000000000003" customHeight="1" x14ac:dyDescent="0.3">
      <c r="B13" s="78" t="s">
        <v>32</v>
      </c>
      <c r="C13" s="79" t="str">
        <f>'6er Gr1'!AO47</f>
        <v/>
      </c>
      <c r="D13" s="78"/>
      <c r="E13" s="78"/>
    </row>
    <row r="14" spans="1:7" ht="39.950000000000003" customHeight="1" x14ac:dyDescent="0.3">
      <c r="B14" s="78" t="s">
        <v>33</v>
      </c>
      <c r="C14" s="79" t="str">
        <f>'6er Gr1'!AO46</f>
        <v/>
      </c>
      <c r="D14" s="78"/>
      <c r="E14" s="78"/>
    </row>
    <row r="15" spans="1:7" ht="39.950000000000003" customHeight="1" x14ac:dyDescent="0.3">
      <c r="B15" s="78" t="s">
        <v>34</v>
      </c>
      <c r="C15" s="79" t="str">
        <f>'6er Gr1'!AO45</f>
        <v/>
      </c>
      <c r="D15" s="78"/>
      <c r="E15" s="78"/>
    </row>
    <row r="16" spans="1:7" ht="39.950000000000003" customHeight="1" x14ac:dyDescent="0.3">
      <c r="B16" s="78" t="s">
        <v>35</v>
      </c>
      <c r="C16" s="79" t="str">
        <f>'6er Gr1'!AO44</f>
        <v/>
      </c>
      <c r="D16" s="78"/>
      <c r="E16" s="78"/>
    </row>
    <row r="17" spans="2:5" ht="39.950000000000003" customHeight="1" x14ac:dyDescent="0.3">
      <c r="B17" s="78" t="s">
        <v>36</v>
      </c>
      <c r="C17" s="79" t="str">
        <f>'6er Gr1'!AO43</f>
        <v/>
      </c>
      <c r="D17" s="78"/>
      <c r="E17" s="78"/>
    </row>
    <row r="18" spans="2:5" ht="39.950000000000003" customHeight="1" x14ac:dyDescent="0.3">
      <c r="B18" s="78" t="s">
        <v>37</v>
      </c>
      <c r="C18" s="79" t="str">
        <f>'6er Gr1'!AO42</f>
        <v/>
      </c>
      <c r="D18" s="78"/>
      <c r="E18" s="78"/>
    </row>
    <row r="19" spans="2:5" ht="39.950000000000003" customHeight="1" x14ac:dyDescent="0.3">
      <c r="B19" s="78" t="s">
        <v>38</v>
      </c>
      <c r="C19" s="79" t="str">
        <f>'6er Gr1'!AO41</f>
        <v/>
      </c>
      <c r="D19" s="78"/>
      <c r="E19" s="78"/>
    </row>
    <row r="20" spans="2:5" ht="39.950000000000003" customHeight="1" x14ac:dyDescent="0.3">
      <c r="B20" s="78" t="s">
        <v>39</v>
      </c>
      <c r="C20" s="79" t="str">
        <f>'6er Gr1'!AO40</f>
        <v/>
      </c>
      <c r="D20" s="78"/>
      <c r="E20" s="78"/>
    </row>
    <row r="21" spans="2:5" ht="39.950000000000003" customHeight="1" x14ac:dyDescent="0.3">
      <c r="B21" s="78" t="s">
        <v>40</v>
      </c>
      <c r="C21" s="79" t="str">
        <f>'6er Gr1'!AO39</f>
        <v/>
      </c>
      <c r="D21" s="78"/>
      <c r="E21" s="78"/>
    </row>
    <row r="22" spans="2:5" ht="39.950000000000003" customHeight="1" x14ac:dyDescent="0.3">
      <c r="B22" s="78" t="s">
        <v>41</v>
      </c>
      <c r="C22" s="79" t="str">
        <f>'6er Gr1'!AO38</f>
        <v/>
      </c>
      <c r="D22" s="78"/>
      <c r="E22" s="78"/>
    </row>
    <row r="23" spans="2:5" ht="39.950000000000003" customHeight="1" x14ac:dyDescent="0.3">
      <c r="B23" s="78" t="s">
        <v>42</v>
      </c>
      <c r="C23" s="79" t="str">
        <f>'6er Gr1'!AO37</f>
        <v/>
      </c>
      <c r="D23" s="78"/>
      <c r="E23" s="78"/>
    </row>
    <row r="24" spans="2:5" ht="20.25" x14ac:dyDescent="0.3">
      <c r="B24" s="78"/>
      <c r="C24" s="79"/>
      <c r="D24" s="78"/>
      <c r="E24" s="78"/>
    </row>
    <row r="25" spans="2:5" ht="20.25" x14ac:dyDescent="0.3">
      <c r="B25" s="78"/>
      <c r="C25" s="79"/>
      <c r="D25" s="78"/>
      <c r="E25" s="78"/>
    </row>
    <row r="26" spans="2:5" ht="20.25" x14ac:dyDescent="0.3">
      <c r="B26" s="78"/>
      <c r="C26" s="79"/>
      <c r="D26" s="78"/>
      <c r="E26" s="78"/>
    </row>
    <row r="27" spans="2:5" ht="20.25" x14ac:dyDescent="0.3">
      <c r="B27" s="78"/>
      <c r="C27" s="79"/>
      <c r="D27" s="78"/>
      <c r="E27" s="78"/>
    </row>
  </sheetData>
  <mergeCells count="2">
    <mergeCell ref="A4:G4"/>
    <mergeCell ref="A8:G8"/>
  </mergeCells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&amp;C&amp;"Arial,Fett"&amp;20Ostschweizer   Seilziehmeisterschaft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6er Gr1</vt:lpstr>
      <vt:lpstr>5er Gr2</vt:lpstr>
      <vt:lpstr>Rangliste Final</vt:lpstr>
      <vt:lpstr>'5er Gr2'!Druckbereich</vt:lpstr>
      <vt:lpstr>'6er Gr1'!Druckbereich</vt:lpstr>
      <vt:lpstr>'Rangliste Final'!Druckbereich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2000-06-12T13:17:31Z</cp:lastPrinted>
  <dcterms:created xsi:type="dcterms:W3CDTF">2000-03-14T20:54:12Z</dcterms:created>
  <dcterms:modified xsi:type="dcterms:W3CDTF">2021-03-27T17:30:03Z</dcterms:modified>
</cp:coreProperties>
</file>